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P\Evidence_CZ\Projektova dokumentace\2017\950170029_PROFES PROJEKT_Město Turnov_Městský úřad_EZS_SKS_SKV_CCTV_MKS_SAZ_JČ_DR\"/>
    </mc:Choice>
  </mc:AlternateContent>
  <bookViews>
    <workbookView xWindow="0" yWindow="0" windowWidth="28800" windowHeight="13410" tabRatio="871" activeTab="3"/>
  </bookViews>
  <sheets>
    <sheet name="Rekapitulace" sheetId="13" r:id="rId1"/>
    <sheet name="EZS" sheetId="9" r:id="rId2"/>
    <sheet name="ID" sheetId="6" r:id="rId3"/>
    <sheet name="ID-Aut. závora" sheetId="11" r:id="rId4"/>
    <sheet name="SKS" sheetId="10" r:id="rId5"/>
    <sheet name="PERIMETRIE_IP CCTV" sheetId="7" r:id="rId6"/>
    <sheet name="JČ" sheetId="8" r:id="rId7"/>
    <sheet name="Vyvolávací systém" sheetId="5" r:id="rId8"/>
    <sheet name="MKS" sheetId="12" r:id="rId9"/>
  </sheets>
  <definedNames>
    <definedName name="_xlnm._FilterDatabase" localSheetId="1" hidden="1">EZS!$F$1:$F$79</definedName>
    <definedName name="_xlnm._FilterDatabase" localSheetId="2" hidden="1">ID!$F$1:$F$73</definedName>
    <definedName name="_xlnm._FilterDatabase" localSheetId="3" hidden="1">'ID-Aut. závora'!$F$1:$F$29</definedName>
    <definedName name="_xlnm._FilterDatabase" localSheetId="6" hidden="1">JČ!$F$1:$F$14</definedName>
    <definedName name="_xlnm._FilterDatabase" localSheetId="5" hidden="1">'PERIMETRIE_IP CCTV'!$F$1:$F$29</definedName>
    <definedName name="_xlnm._FilterDatabase" localSheetId="0" hidden="1">Rekapitulace!#REF!</definedName>
    <definedName name="_xlnm._FilterDatabase" localSheetId="4" hidden="1">SKS!#REF!</definedName>
    <definedName name="_xlnm._FilterDatabase" localSheetId="7" hidden="1">'Vyvolávací systém'!$F$1:$F$26</definedName>
    <definedName name="_xlnm.Print_Area" localSheetId="1">EZS!$A$1:$H$82</definedName>
    <definedName name="_xlnm.Print_Area" localSheetId="2">ID!$A$1:$H$76</definedName>
    <definedName name="_xlnm.Print_Area" localSheetId="3">'ID-Aut. závora'!$A$1:$H$34</definedName>
    <definedName name="_xlnm.Print_Area" localSheetId="6">JČ!$A$1:$H$36</definedName>
    <definedName name="_xlnm.Print_Area" localSheetId="8">MKS!$A$1:$H$52</definedName>
    <definedName name="_xlnm.Print_Area" localSheetId="5">'PERIMETRIE_IP CCTV'!$A$1:$H$30</definedName>
    <definedName name="_xlnm.Print_Area" localSheetId="0">Rekapitulace!$A$1:$E$18</definedName>
    <definedName name="_xlnm.Print_Area" localSheetId="4">SKS!$A$1:$H$95</definedName>
    <definedName name="_xlnm.Print_Area" localSheetId="7">'Vyvolávací systém'!$A$1:$H$29</definedName>
  </definedNames>
  <calcPr calcId="162913"/>
</workbook>
</file>

<file path=xl/calcChain.xml><?xml version="1.0" encoding="utf-8"?>
<calcChain xmlns="http://schemas.openxmlformats.org/spreadsheetml/2006/main">
  <c r="F33" i="12" l="1"/>
  <c r="H32" i="10"/>
  <c r="H52" i="10"/>
  <c r="H23" i="8"/>
  <c r="H56" i="9"/>
  <c r="H23" i="6"/>
  <c r="F23" i="6"/>
  <c r="H39" i="9"/>
  <c r="H40" i="9"/>
  <c r="H41" i="9"/>
  <c r="H42" i="9"/>
  <c r="H43" i="9"/>
  <c r="F43" i="9"/>
  <c r="F39" i="9"/>
  <c r="F40" i="9"/>
  <c r="H14" i="6"/>
  <c r="F14" i="6"/>
  <c r="H44" i="10"/>
  <c r="H45" i="10"/>
  <c r="F44" i="10"/>
  <c r="F48" i="10"/>
  <c r="F45" i="10"/>
  <c r="F46" i="10"/>
  <c r="H70" i="10"/>
  <c r="F70" i="10"/>
  <c r="H64" i="10"/>
  <c r="H65" i="10"/>
  <c r="H66" i="10"/>
  <c r="H67" i="10"/>
  <c r="H68" i="10"/>
  <c r="H69" i="10"/>
  <c r="F64" i="10"/>
  <c r="F65" i="10"/>
  <c r="F66" i="10"/>
  <c r="F67" i="10"/>
  <c r="F68" i="10"/>
  <c r="F69" i="10"/>
  <c r="H20" i="10"/>
  <c r="F20" i="10"/>
  <c r="H19" i="10"/>
  <c r="F19" i="10"/>
  <c r="H18" i="10"/>
  <c r="F18" i="10"/>
  <c r="H17" i="10"/>
  <c r="F17" i="10"/>
  <c r="H43" i="12"/>
  <c r="H37" i="12"/>
  <c r="H38" i="12"/>
  <c r="H39" i="12"/>
  <c r="H40" i="12"/>
  <c r="H41" i="12"/>
  <c r="H42" i="12"/>
  <c r="H36" i="12"/>
  <c r="H18" i="5"/>
  <c r="H19" i="5"/>
  <c r="H20" i="5"/>
  <c r="H21" i="5"/>
  <c r="H22" i="5"/>
  <c r="H23" i="5"/>
  <c r="F18" i="5"/>
  <c r="F19" i="5"/>
  <c r="F24" i="5"/>
  <c r="F20" i="5"/>
  <c r="F21" i="5"/>
  <c r="F22" i="5"/>
  <c r="F23" i="5"/>
  <c r="F17" i="5"/>
  <c r="H32" i="12"/>
  <c r="H33" i="12"/>
  <c r="F32" i="12"/>
  <c r="F34" i="12"/>
  <c r="F46" i="12"/>
  <c r="H20" i="12"/>
  <c r="H21" i="12"/>
  <c r="H22" i="12"/>
  <c r="H23" i="12"/>
  <c r="H24" i="12"/>
  <c r="H25" i="12"/>
  <c r="H26" i="12"/>
  <c r="F20" i="12"/>
  <c r="F21" i="12"/>
  <c r="F22" i="12"/>
  <c r="F23" i="12"/>
  <c r="F24" i="12"/>
  <c r="H11" i="5"/>
  <c r="H12" i="5"/>
  <c r="H13" i="5"/>
  <c r="H10" i="5"/>
  <c r="F11" i="5"/>
  <c r="F14" i="5" s="1"/>
  <c r="F12" i="5"/>
  <c r="F13" i="5"/>
  <c r="F10" i="5"/>
  <c r="H24" i="8"/>
  <c r="H25" i="8"/>
  <c r="H26" i="8"/>
  <c r="H28" i="8"/>
  <c r="H29" i="8"/>
  <c r="H30" i="8"/>
  <c r="H22" i="8"/>
  <c r="F28" i="8"/>
  <c r="F29" i="8"/>
  <c r="F30" i="8"/>
  <c r="F22" i="8"/>
  <c r="F24" i="8"/>
  <c r="F25" i="8"/>
  <c r="H72" i="10"/>
  <c r="F71" i="10"/>
  <c r="F72" i="10"/>
  <c r="H17" i="8"/>
  <c r="H16" i="8"/>
  <c r="H18" i="8"/>
  <c r="F16" i="8"/>
  <c r="F17" i="8"/>
  <c r="F18" i="8"/>
  <c r="H7" i="8"/>
  <c r="H8" i="8"/>
  <c r="H9" i="8"/>
  <c r="H10" i="8"/>
  <c r="H11" i="8"/>
  <c r="F7" i="8"/>
  <c r="F8" i="8"/>
  <c r="F9" i="8"/>
  <c r="F10" i="8"/>
  <c r="F11" i="8"/>
  <c r="F6" i="8"/>
  <c r="H10" i="7"/>
  <c r="H11" i="7"/>
  <c r="F10" i="7"/>
  <c r="F11" i="7"/>
  <c r="H19" i="7"/>
  <c r="H20" i="7"/>
  <c r="H21" i="7"/>
  <c r="H22" i="7"/>
  <c r="H23" i="7"/>
  <c r="H24" i="7"/>
  <c r="H18" i="7"/>
  <c r="H7" i="7"/>
  <c r="F19" i="7"/>
  <c r="F20" i="7"/>
  <c r="F21" i="7"/>
  <c r="F22" i="7"/>
  <c r="F23" i="7"/>
  <c r="F24" i="7"/>
  <c r="H6" i="7"/>
  <c r="F7" i="7"/>
  <c r="H7" i="10"/>
  <c r="H8" i="10"/>
  <c r="H9" i="10"/>
  <c r="H10" i="10"/>
  <c r="H11" i="10"/>
  <c r="H12" i="10"/>
  <c r="H13" i="10"/>
  <c r="F7" i="10"/>
  <c r="F8" i="10"/>
  <c r="F9" i="10"/>
  <c r="F10" i="10"/>
  <c r="F11" i="10"/>
  <c r="F12" i="10"/>
  <c r="F13" i="10"/>
  <c r="H84" i="10"/>
  <c r="H85" i="10"/>
  <c r="H86" i="10"/>
  <c r="H87" i="10"/>
  <c r="H88" i="10"/>
  <c r="H89" i="10"/>
  <c r="H90" i="10"/>
  <c r="F84" i="10"/>
  <c r="F85" i="10"/>
  <c r="F86" i="10"/>
  <c r="F87" i="10"/>
  <c r="F88" i="10"/>
  <c r="F89" i="10"/>
  <c r="F90" i="10"/>
  <c r="F83" i="10"/>
  <c r="H51" i="10"/>
  <c r="H53" i="10"/>
  <c r="H46" i="10"/>
  <c r="H47" i="10"/>
  <c r="H43" i="10"/>
  <c r="F47" i="10"/>
  <c r="F43" i="10"/>
  <c r="H37" i="10"/>
  <c r="H38" i="10"/>
  <c r="H39" i="10"/>
  <c r="F37" i="10"/>
  <c r="F38" i="10"/>
  <c r="F39" i="10"/>
  <c r="H29" i="10"/>
  <c r="H30" i="10"/>
  <c r="H31" i="10"/>
  <c r="F29" i="10"/>
  <c r="F30" i="10"/>
  <c r="F31" i="10"/>
  <c r="F24" i="10"/>
  <c r="F25" i="10"/>
  <c r="H6" i="10"/>
  <c r="F6" i="10"/>
  <c r="H7" i="11"/>
  <c r="H8" i="11"/>
  <c r="H9" i="11"/>
  <c r="H10" i="11"/>
  <c r="H11" i="11"/>
  <c r="H12" i="11"/>
  <c r="F7" i="11"/>
  <c r="F8" i="11"/>
  <c r="F9" i="11"/>
  <c r="F10" i="11"/>
  <c r="F11" i="11"/>
  <c r="F12" i="11"/>
  <c r="F65" i="6"/>
  <c r="H65" i="6"/>
  <c r="H65" i="9"/>
  <c r="F26" i="6"/>
  <c r="H26" i="6"/>
  <c r="H63" i="6"/>
  <c r="H64" i="6"/>
  <c r="H66" i="6"/>
  <c r="H67" i="6"/>
  <c r="H68" i="6"/>
  <c r="H69" i="6"/>
  <c r="H70" i="6"/>
  <c r="H62" i="6"/>
  <c r="F48" i="6"/>
  <c r="F49" i="6"/>
  <c r="F50" i="6"/>
  <c r="F51" i="6"/>
  <c r="F52" i="6"/>
  <c r="F53" i="6"/>
  <c r="F54" i="6"/>
  <c r="F55" i="6"/>
  <c r="F56" i="6"/>
  <c r="F57" i="6"/>
  <c r="F58" i="6"/>
  <c r="F59" i="6"/>
  <c r="H48" i="6"/>
  <c r="H49" i="6"/>
  <c r="H50" i="6"/>
  <c r="H51" i="6"/>
  <c r="H52" i="6"/>
  <c r="H53" i="6"/>
  <c r="H54" i="6"/>
  <c r="H55" i="6"/>
  <c r="H56" i="6"/>
  <c r="H57" i="6"/>
  <c r="H58" i="6"/>
  <c r="H59" i="6"/>
  <c r="H47" i="6"/>
  <c r="H39" i="6"/>
  <c r="H40" i="6"/>
  <c r="H41" i="6"/>
  <c r="H42" i="6"/>
  <c r="H43" i="6"/>
  <c r="H44" i="6"/>
  <c r="H38" i="6"/>
  <c r="F39" i="6"/>
  <c r="F40" i="6"/>
  <c r="F41" i="6"/>
  <c r="F42" i="6"/>
  <c r="F43" i="6"/>
  <c r="F44" i="6"/>
  <c r="F38" i="6"/>
  <c r="H28" i="6"/>
  <c r="H29" i="6"/>
  <c r="H30" i="6"/>
  <c r="H31" i="6"/>
  <c r="H32" i="6"/>
  <c r="H33" i="6"/>
  <c r="H34" i="6"/>
  <c r="F28" i="6"/>
  <c r="F29" i="6"/>
  <c r="F30" i="6"/>
  <c r="F31" i="6"/>
  <c r="F32" i="6"/>
  <c r="F33" i="6"/>
  <c r="F34" i="6"/>
  <c r="H21" i="6"/>
  <c r="H22" i="6"/>
  <c r="F21" i="6"/>
  <c r="F22" i="6"/>
  <c r="H7" i="6"/>
  <c r="H8" i="6"/>
  <c r="H9" i="6"/>
  <c r="H10" i="6"/>
  <c r="H11" i="6"/>
  <c r="H12" i="6"/>
  <c r="H13" i="6"/>
  <c r="H15" i="6"/>
  <c r="H16" i="6"/>
  <c r="H6" i="6"/>
  <c r="F7" i="6"/>
  <c r="F8" i="6"/>
  <c r="F9" i="6"/>
  <c r="F10" i="6"/>
  <c r="F11" i="6"/>
  <c r="F12" i="6"/>
  <c r="F13" i="6"/>
  <c r="F15" i="6"/>
  <c r="F16" i="6"/>
  <c r="F6" i="6"/>
  <c r="F17" i="6" s="1"/>
  <c r="H64" i="9"/>
  <c r="H66" i="9"/>
  <c r="H67" i="9"/>
  <c r="H68" i="9"/>
  <c r="H69" i="9"/>
  <c r="H70" i="9"/>
  <c r="H71" i="9"/>
  <c r="H72" i="9"/>
  <c r="H73" i="9"/>
  <c r="F47" i="6"/>
  <c r="F57" i="10"/>
  <c r="F58" i="10"/>
  <c r="F59" i="10"/>
  <c r="F60" i="10"/>
  <c r="F61" i="10"/>
  <c r="F62" i="10"/>
  <c r="F63" i="10"/>
  <c r="F41" i="12"/>
  <c r="F42" i="12"/>
  <c r="F43" i="12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H57" i="10"/>
  <c r="H58" i="10"/>
  <c r="H59" i="10"/>
  <c r="H60" i="10"/>
  <c r="H61" i="10"/>
  <c r="H62" i="10"/>
  <c r="H63" i="10"/>
  <c r="H71" i="10"/>
  <c r="H83" i="10"/>
  <c r="H47" i="9"/>
  <c r="H48" i="9"/>
  <c r="H49" i="9"/>
  <c r="H50" i="9"/>
  <c r="H51" i="9"/>
  <c r="H52" i="9"/>
  <c r="H53" i="9"/>
  <c r="H54" i="9"/>
  <c r="H55" i="9"/>
  <c r="H57" i="9"/>
  <c r="H58" i="9"/>
  <c r="H59" i="9"/>
  <c r="H56" i="10"/>
  <c r="H46" i="9"/>
  <c r="F22" i="11"/>
  <c r="F29" i="11"/>
  <c r="F23" i="11"/>
  <c r="F24" i="11"/>
  <c r="F25" i="11"/>
  <c r="F26" i="11"/>
  <c r="F28" i="11"/>
  <c r="F36" i="10"/>
  <c r="F26" i="8"/>
  <c r="F25" i="12"/>
  <c r="F26" i="12"/>
  <c r="F24" i="9"/>
  <c r="F25" i="9"/>
  <c r="F26" i="9"/>
  <c r="F28" i="9"/>
  <c r="F29" i="9"/>
  <c r="F30" i="9"/>
  <c r="F31" i="9"/>
  <c r="H22" i="11"/>
  <c r="H23" i="11"/>
  <c r="H24" i="11"/>
  <c r="H25" i="11"/>
  <c r="H26" i="11"/>
  <c r="H28" i="11"/>
  <c r="H36" i="10"/>
  <c r="H24" i="9"/>
  <c r="H25" i="9"/>
  <c r="H26" i="9"/>
  <c r="H28" i="9"/>
  <c r="H29" i="9"/>
  <c r="H30" i="9"/>
  <c r="F20" i="6"/>
  <c r="F15" i="11"/>
  <c r="F16" i="11"/>
  <c r="F19" i="11"/>
  <c r="F17" i="11"/>
  <c r="F18" i="11"/>
  <c r="F28" i="10"/>
  <c r="F14" i="7"/>
  <c r="F15" i="7"/>
  <c r="F18" i="7"/>
  <c r="F25" i="7" s="1"/>
  <c r="F15" i="8"/>
  <c r="F7" i="12"/>
  <c r="F8" i="12"/>
  <c r="F9" i="12"/>
  <c r="F10" i="12"/>
  <c r="F11" i="12"/>
  <c r="F12" i="12"/>
  <c r="F13" i="12"/>
  <c r="F14" i="12"/>
  <c r="F15" i="12"/>
  <c r="F19" i="12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H20" i="6"/>
  <c r="H15" i="11"/>
  <c r="H16" i="11"/>
  <c r="H17" i="11"/>
  <c r="H18" i="11"/>
  <c r="H24" i="10"/>
  <c r="H25" i="10"/>
  <c r="H28" i="10"/>
  <c r="H14" i="7"/>
  <c r="H15" i="7"/>
  <c r="H15" i="8"/>
  <c r="H19" i="8"/>
  <c r="H17" i="5"/>
  <c r="H24" i="5" s="1"/>
  <c r="H26" i="5" s="1"/>
  <c r="E11" i="13" s="1"/>
  <c r="H7" i="12"/>
  <c r="H8" i="12"/>
  <c r="H9" i="12"/>
  <c r="H10" i="12"/>
  <c r="H11" i="12"/>
  <c r="H12" i="12"/>
  <c r="H13" i="12"/>
  <c r="H14" i="12"/>
  <c r="H15" i="12"/>
  <c r="H19" i="12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31" i="9"/>
  <c r="F67" i="6"/>
  <c r="F65" i="9"/>
  <c r="F67" i="9"/>
  <c r="F66" i="9"/>
  <c r="H63" i="9"/>
  <c r="H36" i="9"/>
  <c r="F36" i="9"/>
  <c r="F42" i="9"/>
  <c r="H60" i="9"/>
  <c r="F60" i="9"/>
  <c r="F64" i="9"/>
  <c r="F68" i="9"/>
  <c r="F69" i="9"/>
  <c r="F70" i="9"/>
  <c r="F72" i="9"/>
  <c r="F73" i="9"/>
  <c r="F6" i="7"/>
  <c r="F46" i="9"/>
  <c r="F51" i="10"/>
  <c r="F53" i="10"/>
  <c r="F36" i="12"/>
  <c r="F37" i="12"/>
  <c r="F38" i="12"/>
  <c r="F39" i="12"/>
  <c r="F40" i="12"/>
  <c r="H6" i="12"/>
  <c r="F6" i="12"/>
  <c r="F16" i="12" s="1"/>
  <c r="H21" i="11"/>
  <c r="F21" i="11"/>
  <c r="F63" i="9"/>
  <c r="F63" i="6"/>
  <c r="F70" i="6"/>
  <c r="F64" i="6"/>
  <c r="F68" i="6"/>
  <c r="H6" i="8"/>
  <c r="H12" i="8"/>
  <c r="H6" i="5"/>
  <c r="H7" i="5"/>
  <c r="F6" i="5"/>
  <c r="F7" i="5" s="1"/>
  <c r="F41" i="9"/>
  <c r="F35" i="9"/>
  <c r="F23" i="9"/>
  <c r="F6" i="9"/>
  <c r="F20" i="9" s="1"/>
  <c r="F79" i="9" s="1"/>
  <c r="H81" i="9" s="1"/>
  <c r="F69" i="6"/>
  <c r="F66" i="6"/>
  <c r="H6" i="11"/>
  <c r="H13" i="11"/>
  <c r="F6" i="11"/>
  <c r="F13" i="11" s="1"/>
  <c r="F31" i="11" s="1"/>
  <c r="F56" i="10"/>
  <c r="H6" i="9"/>
  <c r="H35" i="9"/>
  <c r="H23" i="9"/>
  <c r="H8" i="7"/>
  <c r="H27" i="7" s="1"/>
  <c r="E9" i="13" s="1"/>
  <c r="F28" i="12"/>
  <c r="H44" i="12"/>
  <c r="F44" i="12"/>
  <c r="F74" i="9"/>
  <c r="F40" i="10"/>
  <c r="H14" i="5"/>
  <c r="F44" i="9"/>
  <c r="H44" i="9"/>
  <c r="F91" i="10"/>
  <c r="H16" i="12"/>
  <c r="H28" i="12"/>
  <c r="H40" i="10"/>
  <c r="H25" i="7"/>
  <c r="F12" i="8"/>
  <c r="F33" i="8" s="1"/>
  <c r="D10" i="13" s="1"/>
  <c r="H74" i="9"/>
  <c r="H71" i="6"/>
  <c r="H20" i="9"/>
  <c r="F37" i="9"/>
  <c r="H29" i="11"/>
  <c r="H19" i="11"/>
  <c r="F35" i="6"/>
  <c r="F14" i="10"/>
  <c r="F93" i="10" s="1"/>
  <c r="F31" i="8"/>
  <c r="H31" i="8"/>
  <c r="H33" i="8" s="1"/>
  <c r="E10" i="13" s="1"/>
  <c r="F24" i="6"/>
  <c r="H45" i="6"/>
  <c r="H35" i="6"/>
  <c r="H24" i="6"/>
  <c r="H17" i="6"/>
  <c r="F45" i="6"/>
  <c r="H91" i="10"/>
  <c r="H73" i="10"/>
  <c r="F73" i="10"/>
  <c r="H14" i="10"/>
  <c r="H48" i="10"/>
  <c r="H21" i="10"/>
  <c r="F33" i="10"/>
  <c r="F21" i="10"/>
  <c r="H33" i="10"/>
  <c r="F19" i="8"/>
  <c r="H34" i="12"/>
  <c r="H46" i="12"/>
  <c r="E12" i="13"/>
  <c r="D12" i="13"/>
  <c r="H37" i="9"/>
  <c r="H32" i="9"/>
  <c r="H79" i="9" s="1"/>
  <c r="E5" i="13" s="1"/>
  <c r="F32" i="9"/>
  <c r="F76" i="9"/>
  <c r="F78" i="9"/>
  <c r="H93" i="10"/>
  <c r="E8" i="13"/>
  <c r="H48" i="12"/>
  <c r="F60" i="6"/>
  <c r="H31" i="11"/>
  <c r="E7" i="13"/>
  <c r="H60" i="6"/>
  <c r="H73" i="6"/>
  <c r="E6" i="13"/>
  <c r="H61" i="9"/>
  <c r="F61" i="9"/>
  <c r="F8" i="7" l="1"/>
  <c r="F37" i="6"/>
  <c r="F73" i="6"/>
  <c r="H95" i="10"/>
  <c r="D8" i="13"/>
  <c r="D7" i="13"/>
  <c r="H33" i="11"/>
  <c r="F26" i="5"/>
  <c r="F27" i="7"/>
  <c r="E15" i="13"/>
  <c r="H35" i="8"/>
  <c r="D5" i="13"/>
  <c r="D6" i="13" l="1"/>
  <c r="H75" i="6"/>
  <c r="H28" i="5"/>
  <c r="D11" i="13"/>
  <c r="D9" i="13"/>
  <c r="H29" i="7"/>
  <c r="D15" i="13" l="1"/>
  <c r="E17" i="13" s="1"/>
</calcChain>
</file>

<file path=xl/sharedStrings.xml><?xml version="1.0" encoding="utf-8"?>
<sst xmlns="http://schemas.openxmlformats.org/spreadsheetml/2006/main" count="693" uniqueCount="242">
  <si>
    <t>Počet</t>
  </si>
  <si>
    <t>Měrná jedn.</t>
  </si>
  <si>
    <t>m</t>
  </si>
  <si>
    <t>ks</t>
  </si>
  <si>
    <t>set</t>
  </si>
  <si>
    <t>POPIS</t>
  </si>
  <si>
    <t>Instalační materiál</t>
  </si>
  <si>
    <t>Ostatní inst.materiál (vyvaz. pásky, vruty, svorky, …)</t>
  </si>
  <si>
    <t>Celkem instalační materiál bez DPH</t>
  </si>
  <si>
    <t>Projektová dokumentace skutečného stavu</t>
  </si>
  <si>
    <t>Celkem instalace bez DPH</t>
  </si>
  <si>
    <t>Ostatní režijní náklady</t>
  </si>
  <si>
    <t>celkem</t>
  </si>
  <si>
    <t>Elektromechanický zámek úzký se signalizací</t>
  </si>
  <si>
    <t>Bezpečnostní kování klika x klika pro EL460</t>
  </si>
  <si>
    <t>Kabel s konektorem délka 6m</t>
  </si>
  <si>
    <t>Kabelová průchodka</t>
  </si>
  <si>
    <t>Krabice rozb. IBO IP54</t>
  </si>
  <si>
    <t>Polička s perforací 1U/450mm</t>
  </si>
  <si>
    <t>19"vyvazovací panel 1U 5x plastová úchytka RAL 9005</t>
  </si>
  <si>
    <t>Celkem HW bez DPH</t>
  </si>
  <si>
    <t>Ostatní instalační materiál</t>
  </si>
  <si>
    <t>Technická příprava ostatních zařízení, vysílač PCO, propojení</t>
  </si>
  <si>
    <t>Detektory, signalizace</t>
  </si>
  <si>
    <t>Přepěťová ochrana s VF filtrem k ochraně napájení řídících systémů MaR, EZS, EPS, …</t>
  </si>
  <si>
    <t>protipožární šroubová kotva</t>
  </si>
  <si>
    <t>Kabelová příchytka KB (pro 8 kabelů 3x1,5 prům. 7-11mm), 50ks v balení</t>
  </si>
  <si>
    <t>Propojovací krabice 24 svorková + samoochrana (125 x 102 x 48 mm)</t>
  </si>
  <si>
    <t>Komunikační karta se dvěma porty RS232 (pro připojení sériové tiskárny nebo modulu SPY na PCO Fautor, Radom nebo NA)</t>
  </si>
  <si>
    <t>Magnetický kontakt, povrchová montáž, pracovní mezera 15mm, 4 vodiče, 2m kabel</t>
  </si>
  <si>
    <t>Opticko-teplotní  hlásič s relé pro připojení k EZS, automatické nulování</t>
  </si>
  <si>
    <t>Montážní základna pro požární hlásiče řady 700 (6 svorek - pro hlásiče s relé)</t>
  </si>
  <si>
    <t>Optický poplachový indikátor, 12V až 28V/ 4 mA</t>
  </si>
  <si>
    <t>Akumulátor 12 V/18 Ah, olověný, bezúdržbový</t>
  </si>
  <si>
    <t>Vnitřní siréna, 3 tóny, pracovní teplota -10° až 55°C, 60-120mA, 12V DC, 120dB/1m</t>
  </si>
  <si>
    <t>Požární ucpávka Hilti</t>
  </si>
  <si>
    <t>UPS</t>
  </si>
  <si>
    <t>Hlavní hodiny vhodné pro řízení systému jednotného času v rozsahu</t>
  </si>
  <si>
    <t>závěs stropní digit. hodin 300 mm</t>
  </si>
  <si>
    <t>Silnoproudý kabel (napájení bude předmětem silnoproudé části PD)</t>
  </si>
  <si>
    <t>Hlavní a podružné hodiny</t>
  </si>
  <si>
    <t>Ventilační jednotka spodní / horní, termostat, 230 V / 60 W, 4 ventilátory, termostat</t>
  </si>
  <si>
    <t>Těžkotonážní kolečko s max. doporučenou nosností
všech 4 koleček 800 kg</t>
  </si>
  <si>
    <t>Vertikální vyvazovací kovové oko 40x80</t>
  </si>
  <si>
    <t>Teplem smrštitelná ochrana sváru 60mm, ModNET</t>
  </si>
  <si>
    <t>Datové zásuvky</t>
  </si>
  <si>
    <t>Měření teploty</t>
  </si>
  <si>
    <t>Směrová fotozávora, pro přímou instalaci</t>
  </si>
  <si>
    <t>Sloupek Universal pro 2 periferní zařízení (např. intercom + snímač BK apod.)</t>
  </si>
  <si>
    <t>Aut.závora pro intenz.provoz do 5m délky ramene bez příslušenství, rychlost 3s, frekvenční měnič 7</t>
  </si>
  <si>
    <t>HW automatické závory</t>
  </si>
  <si>
    <t>Sloupek fotobuňky nízký pro osobní vozidla, povrchová úprava práškovou barvou</t>
  </si>
  <si>
    <t>PVC trubka ohebná</t>
  </si>
  <si>
    <t>Rameno, Al profil 23x80mm, L= 5 m</t>
  </si>
  <si>
    <t>Venkovní rozváděč 600x600x300</t>
  </si>
  <si>
    <t>S3D, klička se zámkem 1242E</t>
  </si>
  <si>
    <t>Ochranná stříška</t>
  </si>
  <si>
    <t>Sokl</t>
  </si>
  <si>
    <t>Montážní panel - standard</t>
  </si>
  <si>
    <t>Ochranná trubka prům. 40mm</t>
  </si>
  <si>
    <t>DIN lišta</t>
  </si>
  <si>
    <t>Svorkovnice Lsa 2/10</t>
  </si>
  <si>
    <t>Rám LSA 2/10 3mod</t>
  </si>
  <si>
    <t>Vodič - drát (zemní smyčka)</t>
  </si>
  <si>
    <t>Univerzální optický kabel 9/125 mikron - 8 vláken, OS1, LSZH, Tight Buffered</t>
  </si>
  <si>
    <t>HW vyvolávacího systému</t>
  </si>
  <si>
    <t>Trubka ohebná - lpflex 16 125n</t>
  </si>
  <si>
    <t>Rozbočovací krabice</t>
  </si>
  <si>
    <t>HW - Příslušenství</t>
  </si>
  <si>
    <t>Příslušenství</t>
  </si>
  <si>
    <t>Jednotný čas  /JČ/</t>
  </si>
  <si>
    <t>Celkem dodávka EZS bez DPH</t>
  </si>
  <si>
    <t>Vodič - drát, DODÁVKA V RÁMCI SILNOPROUDU</t>
  </si>
  <si>
    <r>
      <t>Koaxiální kabel, 50</t>
    </r>
    <r>
      <rPr>
        <sz val="8"/>
        <rFont val="Arial"/>
        <family val="2"/>
        <charset val="238"/>
      </rPr>
      <t>Ω</t>
    </r>
  </si>
  <si>
    <t>Rozvodná krabice pod omítku</t>
  </si>
  <si>
    <t>Smyčka k detektoru</t>
  </si>
  <si>
    <t>Automatická závora (součást ID systému)</t>
  </si>
  <si>
    <t>Přemístění městského kamerové systému /MKS/</t>
  </si>
  <si>
    <t>datový rozváděč na dispečinku MěP</t>
  </si>
  <si>
    <t>DVR Intellex</t>
  </si>
  <si>
    <t>monitory tvořící tele-stěnu</t>
  </si>
  <si>
    <t>ovládací klávesnice pro kamery</t>
  </si>
  <si>
    <t>datový rozváděč na půdě Muzea</t>
  </si>
  <si>
    <t>vysílač telemetrie</t>
  </si>
  <si>
    <t>parabola pro MW přenos internetu (PČR)</t>
  </si>
  <si>
    <t>Napájecí zdroje</t>
  </si>
  <si>
    <t xml:space="preserve">převodníky pro převod videosignálu z twistu na koaxiální vedení </t>
  </si>
  <si>
    <t>převodník pro převod data</t>
  </si>
  <si>
    <t>převodníky pro převod videosignálu z koaxiálního vedení na twist</t>
  </si>
  <si>
    <t>Zařízení na dispečinku městské policie</t>
  </si>
  <si>
    <t>Zařízení na půdě muzea Českého ráje</t>
  </si>
  <si>
    <t>přijímací stanice MOTOROLA</t>
  </si>
  <si>
    <t>základnová stanice MOTOROLA</t>
  </si>
  <si>
    <t>PCO - PC</t>
  </si>
  <si>
    <t>sběrná stanice RSN45x</t>
  </si>
  <si>
    <t>Jedná se o stávající zařízení určené k přemístění do nových prostor v objektu č.p. 466</t>
  </si>
  <si>
    <t>paraboly pro MW příjem videosignálu</t>
  </si>
  <si>
    <t>Pozn.:</t>
  </si>
  <si>
    <t>Kryt pro klávesnici s tamperem a zámkem</t>
  </si>
  <si>
    <t>Zvonek</t>
  </si>
  <si>
    <t>Jednotková cena materiál</t>
  </si>
  <si>
    <t>Celková cena materál</t>
  </si>
  <si>
    <t>Jednotková cena montáž</t>
  </si>
  <si>
    <t>Celková cena montáž</t>
  </si>
  <si>
    <t>Záložní impulzní napájecí zdroj, 13.8V/10A/40Ah/EN, LCD, černá skříň, možnost vzdáleného dohledu</t>
  </si>
  <si>
    <t>Univerzální protiplech pro zámky ABLOY, hranatý, šířka 24mm, výška 232mm, hloubka 3mm</t>
  </si>
  <si>
    <t>Převodník RS232 na Ethernet</t>
  </si>
  <si>
    <t>Metalický datový kabel U/UTP, CAT6, LSZH</t>
  </si>
  <si>
    <t>19"rozvaděč stojanový 47U/800x1000 rozebiratelný</t>
  </si>
  <si>
    <t>Rozvodný panel pro 19" datové rozvaděče. 8 x zásuvka dle ČSN, maximální zatížení 16A, délka kabelu 2m v provedení 3x1,5mm. Vybaveno podsvíceným vypínačem s bezpečnostním krytem. Dodáváno s montážní sadou, velikost 1U</t>
  </si>
  <si>
    <t>Plnovýsuvná police pro datové rozvaděče, výška 1U, hloubka 450mm.</t>
  </si>
  <si>
    <t>Kabel F/UTP, PowerCat, kat.6, PVC plášť žlutý, 4 páry, krabice 305m</t>
  </si>
  <si>
    <t>Akumulátor 12V, 17Ah</t>
  </si>
  <si>
    <t>Navýšení licence SW Aktion.NEXT o 100 osob, 5 uživatelů</t>
  </si>
  <si>
    <t>Navýšení licence SW Aktion.NEXT o 100 osob</t>
  </si>
  <si>
    <t>Čtyřhran nedělený</t>
  </si>
  <si>
    <t>Perimetrie - Venkovní a vnitřní kamery</t>
  </si>
  <si>
    <t>Kabel U/UTP, kat.7, LSZH plášť, 4 páry</t>
  </si>
  <si>
    <t>Kabel U/UTP, kat.6, LSZH plášť, 4 páry</t>
  </si>
  <si>
    <t>Likvidace odpadu</t>
  </si>
  <si>
    <t>Příprava zakázky</t>
  </si>
  <si>
    <t>Koordinace se stavbou, odborná šéfmontáž, kontroloní dny</t>
  </si>
  <si>
    <t>Výchozí revize, vypracování revizní zprávy</t>
  </si>
  <si>
    <t>Režijná náklady</t>
  </si>
  <si>
    <t>Naprogramování a uvedení do provozu</t>
  </si>
  <si>
    <t>Uvedení do provozu</t>
  </si>
  <si>
    <t>Režijní náklady</t>
  </si>
  <si>
    <t>Venkovní optická rozvodná krabice</t>
  </si>
  <si>
    <t>Příslušenství pro kódování EZS</t>
  </si>
  <si>
    <t>Optická vana 24 x SC simplex, 1U, výsuvná, středový trn, 1 x kazeta pro 24, svárů - modrá, neosazená, černá</t>
  </si>
  <si>
    <t>Cena celkem bez DPH za materiál a práci</t>
  </si>
  <si>
    <t xml:space="preserve">Cena celkem bez DPH </t>
  </si>
  <si>
    <t>Jednokanálový detektor pro sledování přítomnosti vozidla na patici 11-PIN, 230V nebo 110V</t>
  </si>
  <si>
    <t>Patch panel 19" UTP, Cat6, PCB, MODnet, 1U, 24 portů</t>
  </si>
  <si>
    <t>Optický adaptér SC, SM, modrý, simplex</t>
  </si>
  <si>
    <t>Pigtail SC 9/125, 1m, MODnet</t>
  </si>
  <si>
    <t>Vstupní panel - 1 řádkový, VSTUPTE/OBSAZENO
Sestava s kabeláží a 1ks ovládacího přepínače</t>
  </si>
  <si>
    <t>hod</t>
  </si>
  <si>
    <t>Závěrečné zkoušky funkčnosti</t>
  </si>
  <si>
    <t>Zaškolení uživatelů</t>
  </si>
  <si>
    <t>Rozšíření komunikační software o 5 AP</t>
  </si>
  <si>
    <t>Nastavení systému</t>
  </si>
  <si>
    <t>Perimetrie - SW</t>
  </si>
  <si>
    <t>Datové rozvaděče s příslušenstvím ve 4.NP - server</t>
  </si>
  <si>
    <t>Datový rozvaděč s příslušenstvím v 1.NP - operační místnost MěP</t>
  </si>
  <si>
    <t>19"rozvaděč stojanový 12U/600x400, nedělený</t>
  </si>
  <si>
    <t>Polička s perforací 1U/350mm</t>
  </si>
  <si>
    <t>M2 100/100 kabelový žlab drátěný, galvanicky zinkováno</t>
  </si>
  <si>
    <t>M2 150/100 kabelový žlab drátěný, galvanicky zinkováno</t>
  </si>
  <si>
    <t>M2 250/100 kabelový žlab drátěný, galvanicky zinkováno</t>
  </si>
  <si>
    <t>M2 300/100 kabelový žlab drátěný, galvanicky zinkováno</t>
  </si>
  <si>
    <t>Rozšíření licence (dle systému MKS)</t>
  </si>
  <si>
    <t>Vnitřní IP dome kamera, 2MPix, IR 20m, 2.8-12mm 
(103.8°-32.4°), PoE/12V DC, WDR, det. pohybu, 30fps</t>
  </si>
  <si>
    <t>Venkovní IP dome kamera, 2MPix, IR 30m, 2.8-12mm
(103.8°-32.4°), PoE/12V DC, WDR, det. pohybu, 30fps</t>
  </si>
  <si>
    <t>13,8V/3A zálohovatelný zdroj, 0,8A AKU, místo pro 17Ah akumulátor</t>
  </si>
  <si>
    <t>Doprava (dle realizační firmy)</t>
  </si>
  <si>
    <t>Zvonkové tlačítko - kryt s popiskem</t>
  </si>
  <si>
    <t>Zvonkové tlačítko - strojek</t>
  </si>
  <si>
    <t>Zvonek, 230V, instalace na povrch</t>
  </si>
  <si>
    <t>Aktualizace roční a systémové podpory</t>
  </si>
  <si>
    <t>Pronájem plošiny</t>
  </si>
  <si>
    <t>den</t>
  </si>
  <si>
    <t xml:space="preserve">Výškové práce </t>
  </si>
  <si>
    <t>2-kanálový dálkový ovladač Rolling code,Frekvence: 433,920 MHz, Signalizace: 1 bílá LED</t>
  </si>
  <si>
    <t>Datová zásuvka 2xRJ-45 Cat 6 do žlabu / na povrch (včetně zařezání)</t>
  </si>
  <si>
    <t>Datová zásuvka 1xRJ-45 Cat 6 zapuštěná zásuvka do podhledu (včetně zařezání)</t>
  </si>
  <si>
    <t>Datová zásuvka 1xRJ-45 Cat 6 zásuvka nad podhledem - povrchová (včetně zařezání)</t>
  </si>
  <si>
    <t>Datová zásuvka 1xRJ-45 Cat 6 zásuvka na trámu - povrchová (včetně zařezání)</t>
  </si>
  <si>
    <t>Datová zásuvka 1xRJ-45 Cat 6 do podlahové krabice (včetně zařezání)</t>
  </si>
  <si>
    <t>Měření FO (cena /1 vlákno)</t>
  </si>
  <si>
    <t>Měření UTP,FTP - měřící protokoly (RJ45) - včetně propojení racků</t>
  </si>
  <si>
    <t>Rekapitulace slaboproudých dodávek</t>
  </si>
  <si>
    <t>Materiál</t>
  </si>
  <si>
    <t>Práce</t>
  </si>
  <si>
    <t>Elektronická zabezpečovací signalizace /EZS/</t>
  </si>
  <si>
    <t>Strukturovaný kabelový systém /SKS/ (dodávku aktivních prvků řeší investor)</t>
  </si>
  <si>
    <t>Vyvolávací systém /VS/</t>
  </si>
  <si>
    <t>REKAPITULACE</t>
  </si>
  <si>
    <t>SOUBOR</t>
  </si>
  <si>
    <t>CELKEM</t>
  </si>
  <si>
    <t xml:space="preserve">Sada nálepek pro klávesnice </t>
  </si>
  <si>
    <t>Bezkontaktní snímač, čtecí dosah do 20 cm</t>
  </si>
  <si>
    <t>Ústředna, sběr.moduly a přísl.</t>
  </si>
  <si>
    <t>Kryt snímače, černý (black)</t>
  </si>
  <si>
    <t>Multicon řídící kontrolér, paměť 2MB, připojení Ethernet, 1xRS485, 2xRS232</t>
  </si>
  <si>
    <t>Multicon dveřní modul, připojení na sekundární linku RS485</t>
  </si>
  <si>
    <t>Bezkontaktní snímač 125 KHz, OEM modul (pouze elektronika)</t>
  </si>
  <si>
    <t>Bezkontaktní snímač UNIQUE/HS pro zadávání karet, USB</t>
  </si>
  <si>
    <t>Snímač - přijímač pro dálkového ovládání MULTIPAS, 433 MHz</t>
  </si>
  <si>
    <t>Kabel - DODÁVKA V RÁMCI SILNOPROUDU</t>
  </si>
  <si>
    <t xml:space="preserve">Teploměr s rozhraním Ethernet (IP teploměr), který připojíte přímo do počítačové sítě. Má vnitřní webové stránky s aktuální teplotou. Umí protokoly TCP, SNMP, SMTP (e-mail), MODBUS TCP a XML. Teplotu snadno vložíte na Vaše stránky díky funkci HTTP </t>
  </si>
  <si>
    <t>Stoupačkový držák, galvanicky zinkováno</t>
  </si>
  <si>
    <t>Kabeláž bude provedena v rámci SKS</t>
  </si>
  <si>
    <t>Čtyřmístné digitální hodiny, dvoustranné, - barva číslic červená, výška číslic 57 mm, čitelnost cca 20 m</t>
  </si>
  <si>
    <t>Přijímač radiosignálu DCF 77</t>
  </si>
  <si>
    <t>Čtyřmístné digitální hodiny, jednostranné, barva číslic červená, výška číslic 57 mm, čitelnost cca 20 m</t>
  </si>
  <si>
    <t>Exteriérové autonomní hodiny, Ø100cm, kulaté, napájení ze sítě 230V, řízené DCF signálem, osvětlení se soumrakovým spínačem</t>
  </si>
  <si>
    <t>Jistič B6A</t>
  </si>
  <si>
    <t>Modul pro připojení Wiegand čteček, na sběrnici se adresuje jako klávesnice, má relé pro otvírání dveří.</t>
  </si>
  <si>
    <t>Expander DGP 8 vstupů s konektorem výstupu v ocelovém krytu</t>
  </si>
  <si>
    <t>Rámeček jednonásobný, barva bíla</t>
  </si>
  <si>
    <t>Krabice pro lištový rozvod jednonásobná, barva bílá</t>
  </si>
  <si>
    <t>Zásuvný rozšiřovací expander 8 zón do ústředny nebo expandéru</t>
  </si>
  <si>
    <t>Identifikační systém /ID/ - rozšíření stávajícího systému (databáze)</t>
  </si>
  <si>
    <t>Optický rozváděč pod omítku MIS 1, kapacita 12 optických
konektorů, nosník konektorů DLE VÝBĚRU, držák optokazet - jehlový, oddělený
přístup operátorů, krycí rámeček, průchodka - 21x o12mm, zámky, IP 54</t>
  </si>
  <si>
    <t>Expander DGP, 8 smyček na desce, rozšiřitelný až na 32 smyček, 8 výstupů typu otevřený kolektor, zdroj 2A</t>
  </si>
  <si>
    <t>Expander DGP, 8 smyček na desce, rozšiřitelný až na 32 smyček, 8 výstupů typu otevřený kolektor, zdroj 3A</t>
  </si>
  <si>
    <t xml:space="preserve">Ústředna EZS, 16 vstupů a 7 výstupů na DPS, 16 oblastí, max. 256 vstupů a 255 program. výstupů, max. 11.000 uživatelů. 
Paměť na 1.000 událostí. </t>
  </si>
  <si>
    <t>Klávesnice, LCD displej 2x16 znaků, bzučák, 16 LED stavu oblastí, 6 funkčních tlačítek. 
Hlasitost bzučáku a kontrast displeje nastavitelné, podsvícení kláves stálé, u displeje automatické. Přední i zadní tamper.</t>
  </si>
  <si>
    <t>Slouží k propojení jednotlivých rozšiřujících desek plošných spojů vstupů a výstupů uvnitř ústředny nebo expanderu 
nebo slouží jako drátové vývody z konektorů výstupů otevřených kolektorů ústředen a expanderů.</t>
  </si>
  <si>
    <t>Instalační CD programu pro kompletní konfiguraci a jednoduché monitorování celého systému. 
Je možné místní i dálkové připojení (telefonní linka, ISDN, GSM) pomocí příslušných modulů.</t>
  </si>
  <si>
    <t>PIR detektor, 12 m, 9 záclon, 5D zpracování signálu, zrcadlová optika "3 Brid" s klouzavým ohniskem, 
individuální maskování jednotlivých záclon, kontakt NC</t>
  </si>
  <si>
    <t>Duální detektor PIR+MW (7 záclon), dosah 12 m, kombinovaná zrcadlová optika s klouzavým ohniskem doplněná 
mikrovlnným systémem, vestavěné zakončovací 4k7 rezistory, kontakt NC</t>
  </si>
  <si>
    <t>PIR detektor stropní programovatelný, pokrytí 360°, poloměr 10 m, zrcadlová optika s klouzavým ohniskem 
(18 záclon, 2 pyročipy), 4D zpracování signálu, elektronické nastavení tvaru pokrytí</t>
  </si>
  <si>
    <t>PERIMETRIE - rozšíření městského kamerového systému (dodávku aktivních prvků řeší investor)</t>
  </si>
  <si>
    <t>SW - Licence</t>
  </si>
  <si>
    <t>HW - Řídící jednotky, snímače, zdroje</t>
  </si>
  <si>
    <t>Pro upřesnění odhadů je nutné provést potřebná měření na základě kterých bude odhad optimalizován.</t>
  </si>
  <si>
    <t>Zakončení metaliky</t>
  </si>
  <si>
    <t>Kabelová příruba</t>
  </si>
  <si>
    <t>Propojovací krabice 8 svorková</t>
  </si>
  <si>
    <t>Stíněný kabel 4x Cu drát 0,5 mm, 2x Cu drát 0,8 mm, PVC plášť</t>
  </si>
  <si>
    <t xml:space="preserve">Stíněný kabel 4x Cu drát &amp;#216; 0,5 mm, PVC plášť </t>
  </si>
  <si>
    <t>Stíněný kabel 10x Cu drát  0,5 mm, 2x Cu drát 0,8 mm, PVC plášť</t>
  </si>
  <si>
    <t>Kabel pro připojení snímače (rozhraní  WIEGAND)</t>
  </si>
  <si>
    <t>Kabel pro připojení řídících jednotek</t>
  </si>
  <si>
    <t>Stíněný kabel FLEXO 4x Cu drát 0,5 mm, 2x Cu drát 0,8 mm</t>
  </si>
  <si>
    <t>Silnoproudý kabel 2x2,5</t>
  </si>
  <si>
    <t>Datový zemní kabel 3x4x0,6</t>
  </si>
  <si>
    <t>Datový zemní kabel 1x4x0,6</t>
  </si>
  <si>
    <t>Dveřní komunikátor, základní modul 3x1 tlačítko</t>
  </si>
  <si>
    <t>Sdělovací kabel 5x2x0,5</t>
  </si>
  <si>
    <t>Komunikační kabel 4x1,5</t>
  </si>
  <si>
    <t>Sdělovací NF kabel 5x2x0,8</t>
  </si>
  <si>
    <t>Elektrický otvírač, 12V DC+MB+Signalizace</t>
  </si>
  <si>
    <t>Magnetický kontakt, zapuštěný, pracovní mezera 12mm, 4 vodiče, 2m kabel</t>
  </si>
  <si>
    <t>antenní soustava</t>
  </si>
  <si>
    <t>Zakončení optiky</t>
  </si>
  <si>
    <t>PowerCat propojovací kabel UTP kat.6, 1 metr, barva šedá</t>
  </si>
  <si>
    <t>PowerCat propojovací kabel UTP kat.6, 1 metr, barva zelená</t>
  </si>
  <si>
    <t>PowerCat propojovací kabel UTP kat.6, 2 metry, barva šedá</t>
  </si>
  <si>
    <t>PowerCat propojovací kabel UTP kat.6, 2 metry, barva zelená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</si>
</sst>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K_č_-;\-* #,##0.00\ _K_č_-;_-* &quot;-&quot;??\ _K_č_-;_-@_-"/>
    <numFmt numFmtId="164" formatCode="#,##0_ ;\-#,##0\ "/>
    <numFmt numFmtId="165" formatCode="#,##0_ ;[Red]\-#,##0\ "/>
    <numFmt numFmtId="166" formatCode="#,##0&quot; F&quot;_);[Red]\(#,##0&quot; F&quot;\)"/>
    <numFmt numFmtId="167" formatCode="_(&quot;$&quot;* #,##0.00_);_(&quot;$&quot;* \(#,##0.00\);_(&quot;$&quot;* &quot;-&quot;??_);_(@_)"/>
    <numFmt numFmtId="168" formatCode="#,##0\ &quot;Kč&quot;"/>
    <numFmt numFmtId="169" formatCode="_-* #,##0_-;\-* #,##0_-;_-* &quot;-&quot;_-;_-@_-"/>
    <numFmt numFmtId="170" formatCode="_-* #,##0.00_-;\-* #,##0.00_-;_-* &quot;-&quot;??_-;_-@_-"/>
    <numFmt numFmtId="171" formatCode="_-[$€-2]\ * #,##0.00_-;\-[$€-2]\ * #,##0.00_-;_-[$€-2]\ * &quot;-&quot;??_-"/>
    <numFmt numFmtId="172" formatCode="_-&quot;£&quot;* #,##0_-;\-&quot;£&quot;* #,##0_-;_-&quot;£&quot;* &quot;-&quot;_-;_-@_-"/>
    <numFmt numFmtId="173" formatCode="_-&quot;£&quot;* #,##0.00_-;\-&quot;£&quot;* #,##0.00_-;_-&quot;£&quot;* &quot;-&quot;??_-;_-@_-"/>
    <numFmt numFmtId="174" formatCode="#,##0.00\ &quot;Kč&quot;"/>
    <numFmt numFmtId="175" formatCode="#,##0.00\ _K_č"/>
  </numFmts>
  <fonts count="93">
    <font>
      <sz val="1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</font>
    <font>
      <sz val="10"/>
      <name val="Helv"/>
      <charset val="204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u/>
      <sz val="10"/>
      <color indexed="12"/>
      <name val="Arial CE"/>
      <charset val="238"/>
    </font>
    <font>
      <sz val="10"/>
      <color indexed="20"/>
      <name val="Calibri"/>
      <family val="2"/>
      <charset val="238"/>
    </font>
    <font>
      <b/>
      <i/>
      <u/>
      <sz val="12"/>
      <name val="Arial CE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63"/>
      <name val="Calibri"/>
      <family val="2"/>
      <charset val="238"/>
    </font>
    <font>
      <b/>
      <sz val="13"/>
      <color indexed="63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b/>
      <sz val="18"/>
      <color indexed="63"/>
      <name val="Cambria"/>
      <family val="2"/>
      <charset val="238"/>
    </font>
    <font>
      <sz val="10"/>
      <color indexed="60"/>
      <name val="Calibri"/>
      <family val="2"/>
      <charset val="238"/>
    </font>
    <font>
      <sz val="9"/>
      <name val="Arial CE"/>
      <family val="2"/>
      <charset val="238"/>
    </font>
    <font>
      <sz val="10"/>
      <name val="MS Sans Serif"/>
      <family val="2"/>
    </font>
    <font>
      <sz val="11"/>
      <color indexed="8"/>
      <name val="Calibri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name val="Helv"/>
    </font>
    <font>
      <sz val="10"/>
      <color indexed="10"/>
      <name val="Calibri"/>
      <family val="2"/>
      <charset val="238"/>
    </font>
    <font>
      <b/>
      <sz val="24"/>
      <name val="Arial"/>
      <family val="2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8"/>
      <name val="Arial"/>
      <family val="2"/>
    </font>
    <font>
      <sz val="10"/>
      <color indexed="17"/>
      <name val="Arial CE"/>
      <family val="2"/>
      <charset val="238"/>
    </font>
    <font>
      <b/>
      <sz val="20"/>
      <color indexed="9"/>
      <name val="Trebuchet MS"/>
      <family val="2"/>
    </font>
    <font>
      <b/>
      <sz val="10"/>
      <name val="Trebuchet MS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 CE"/>
      <family val="2"/>
      <charset val="238"/>
    </font>
    <font>
      <sz val="10"/>
      <color indexed="60"/>
      <name val="Arial CE"/>
      <family val="2"/>
      <charset val="238"/>
    </font>
    <font>
      <sz val="10"/>
      <name val="Times New Roman CE"/>
      <charset val="238"/>
    </font>
    <font>
      <sz val="10"/>
      <color indexed="52"/>
      <name val="Arial CE"/>
      <family val="2"/>
      <charset val="238"/>
    </font>
    <font>
      <sz val="8"/>
      <name val="Arial"/>
      <family val="2"/>
    </font>
    <font>
      <sz val="14"/>
      <name val="Wingdings"/>
      <charset val="2"/>
    </font>
    <font>
      <b/>
      <sz val="8"/>
      <name val="Trebuchet MS"/>
      <family val="2"/>
    </font>
    <font>
      <b/>
      <sz val="10"/>
      <color indexed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20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sz val="14"/>
      <color indexed="12"/>
      <name val="Arial CE"/>
      <family val="2"/>
      <charset val="238"/>
    </font>
    <font>
      <b/>
      <sz val="14"/>
      <color indexed="12"/>
      <name val="Arial CE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 CE"/>
      <charset val="238"/>
    </font>
    <font>
      <i/>
      <sz val="10"/>
      <name val="Arial CE"/>
      <charset val="238"/>
    </font>
    <font>
      <b/>
      <sz val="11"/>
      <name val="Arial CE"/>
      <charset val="238"/>
    </font>
    <font>
      <sz val="12"/>
      <color indexed="12"/>
      <name val="Arial CE"/>
      <family val="2"/>
      <charset val="238"/>
    </font>
    <font>
      <sz val="11"/>
      <color rgb="FF9C57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rgb="FF0070C0"/>
      <name val="Arial CE"/>
      <family val="2"/>
      <charset val="238"/>
    </font>
    <font>
      <sz val="8"/>
      <color rgb="FF0070C0"/>
      <name val="Arial CE"/>
      <charset val="238"/>
    </font>
    <font>
      <sz val="10"/>
      <color rgb="FFFF0000"/>
      <name val="Arial CE"/>
      <family val="2"/>
      <charset val="238"/>
    </font>
    <font>
      <b/>
      <i/>
      <sz val="10"/>
      <color rgb="FF0070C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747474"/>
      <name val="Arial"/>
      <family val="2"/>
      <charset val="238"/>
    </font>
    <font>
      <sz val="8"/>
      <color rgb="FFFF0000"/>
      <name val="Arial CE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5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8"/>
        <bgColor indexed="23"/>
      </patternFill>
    </fill>
    <fill>
      <patternFill patternType="solid">
        <fgColor indexed="49"/>
        <bgColor indexed="22"/>
      </patternFill>
    </fill>
    <fill>
      <patternFill patternType="solid">
        <fgColor indexed="44"/>
        <bgColor indexed="9"/>
      </patternFill>
    </fill>
    <fill>
      <patternFill patternType="lightGray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58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</fills>
  <borders count="2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52"/>
      </top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2"/>
      </bottom>
      <diagonal/>
    </border>
    <border>
      <left/>
      <right/>
      <top/>
      <bottom style="thick">
        <color indexed="47"/>
      </bottom>
      <diagonal/>
    </border>
    <border>
      <left/>
      <right/>
      <top/>
      <bottom style="medium">
        <color indexed="47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1">
    <xf numFmtId="0" fontId="0" fillId="0" borderId="0"/>
    <xf numFmtId="0" fontId="19" fillId="0" borderId="0"/>
    <xf numFmtId="0" fontId="49" fillId="0" borderId="0">
      <alignment vertical="top"/>
    </xf>
    <xf numFmtId="0" fontId="49" fillId="0" borderId="0">
      <alignment vertical="top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3" borderId="0" applyNumberFormat="0" applyBorder="0" applyAlignment="0" applyProtection="0"/>
    <xf numFmtId="0" fontId="50" fillId="5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2" borderId="0" applyNumberFormat="0" applyBorder="0" applyAlignment="0" applyProtection="0"/>
    <xf numFmtId="0" fontId="50" fillId="4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50" fillId="9" borderId="0" applyNumberFormat="0" applyBorder="0" applyAlignment="0" applyProtection="0"/>
    <xf numFmtId="0" fontId="50" fillId="4" borderId="0" applyNumberFormat="0" applyBorder="0" applyAlignment="0" applyProtection="0"/>
    <xf numFmtId="0" fontId="50" fillId="14" borderId="0" applyNumberFormat="0" applyBorder="0" applyAlignment="0" applyProtection="0"/>
    <xf numFmtId="0" fontId="20" fillId="2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1" borderId="0" applyNumberFormat="0" applyBorder="0" applyAlignment="0" applyProtection="0"/>
    <xf numFmtId="0" fontId="20" fillId="17" borderId="0" applyNumberFormat="0" applyBorder="0" applyAlignment="0" applyProtection="0"/>
    <xf numFmtId="0" fontId="20" fillId="2" borderId="0" applyNumberFormat="0" applyBorder="0" applyAlignment="0" applyProtection="0"/>
    <xf numFmtId="0" fontId="51" fillId="18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9" borderId="0" applyNumberFormat="0" applyBorder="0" applyAlignment="0" applyProtection="0"/>
    <xf numFmtId="0" fontId="51" fillId="16" borderId="0" applyNumberFormat="0" applyBorder="0" applyAlignment="0" applyProtection="0"/>
    <xf numFmtId="0" fontId="51" fillId="20" borderId="0" applyNumberFormat="0" applyBorder="0" applyAlignment="0" applyProtection="0"/>
    <xf numFmtId="49" fontId="52" fillId="0" borderId="1" applyNumberFormat="0" applyFont="0" applyAlignment="0">
      <alignment horizontal="left" vertical="center" wrapText="1"/>
    </xf>
    <xf numFmtId="0" fontId="21" fillId="0" borderId="2" applyNumberFormat="0" applyFill="0" applyAlignment="0" applyProtection="0"/>
    <xf numFmtId="165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53" fillId="5" borderId="0" applyNumberFormat="0" applyBorder="0" applyAlignment="0" applyProtection="0"/>
    <xf numFmtId="171" fontId="16" fillId="0" borderId="0" applyFont="0" applyFill="0" applyBorder="0" applyAlignment="0" applyProtection="0"/>
    <xf numFmtId="0" fontId="54" fillId="21" borderId="0">
      <alignment horizontal="center"/>
    </xf>
    <xf numFmtId="0" fontId="55" fillId="22" borderId="0">
      <alignment horizontal="left" vertical="center" indent="1"/>
    </xf>
    <xf numFmtId="0" fontId="56" fillId="23" borderId="0">
      <alignment horizontal="left" vertical="center" indent="2"/>
    </xf>
    <xf numFmtId="0" fontId="57" fillId="0" borderId="3" applyBorder="0">
      <alignment horizontal="left" vertical="center" indent="3"/>
    </xf>
    <xf numFmtId="0" fontId="1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3" borderId="0" applyNumberFormat="0" applyBorder="0" applyAlignment="0" applyProtection="0"/>
    <xf numFmtId="0" fontId="24" fillId="24" borderId="0" applyNumberFormat="0" applyBorder="0" applyAlignment="0" applyProtection="0">
      <alignment horizontal="left"/>
    </xf>
    <xf numFmtId="0" fontId="58" fillId="25" borderId="4" applyNumberFormat="0" applyAlignment="0" applyProtection="0"/>
    <xf numFmtId="0" fontId="25" fillId="25" borderId="4" applyNumberFormat="0" applyAlignment="0" applyProtection="0"/>
    <xf numFmtId="49" fontId="2" fillId="0" borderId="5" applyNumberFormat="0">
      <alignment vertical="center" wrapText="1"/>
    </xf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49" fontId="29" fillId="26" borderId="9" applyNumberFormat="0" applyFont="0" applyAlignment="0">
      <alignment horizontal="left" vertical="center"/>
    </xf>
    <xf numFmtId="49" fontId="30" fillId="27" borderId="10" applyNumberFormat="0" applyAlignment="0">
      <alignment horizontal="left" vertical="center"/>
    </xf>
    <xf numFmtId="49" fontId="31" fillId="28" borderId="0" applyNumberFormat="0" applyAlignment="0">
      <alignment horizontal="left" vertical="center"/>
    </xf>
    <xf numFmtId="0" fontId="32" fillId="0" borderId="0" applyNumberFormat="0" applyFill="0" applyBorder="0" applyAlignment="0" applyProtection="0"/>
    <xf numFmtId="0" fontId="59" fillId="29" borderId="0" applyNumberFormat="0" applyBorder="0" applyAlignment="0" applyProtection="0"/>
    <xf numFmtId="0" fontId="33" fillId="29" borderId="0" applyNumberFormat="0" applyBorder="0" applyAlignment="0" applyProtection="0"/>
    <xf numFmtId="0" fontId="83" fillId="36" borderId="0" applyNumberFormat="0" applyBorder="0" applyAlignment="0" applyProtection="0"/>
    <xf numFmtId="0" fontId="34" fillId="0" borderId="0"/>
    <xf numFmtId="0" fontId="60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84" fillId="0" borderId="0"/>
    <xf numFmtId="0" fontId="84" fillId="0" borderId="0"/>
    <xf numFmtId="0" fontId="84" fillId="0" borderId="0"/>
    <xf numFmtId="0" fontId="10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6" fillId="0" borderId="0" applyProtection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37" fillId="0" borderId="0" applyNumberFormat="0" applyFill="0" applyBorder="0" applyAlignment="0" applyProtection="0">
      <alignment horizontal="left"/>
    </xf>
    <xf numFmtId="0" fontId="38" fillId="0" borderId="0" applyFill="0" applyBorder="0" applyProtection="0">
      <alignment horizontal="left"/>
    </xf>
    <xf numFmtId="49" fontId="39" fillId="0" borderId="0" applyNumberFormat="0">
      <alignment horizontal="left" vertical="center"/>
    </xf>
    <xf numFmtId="0" fontId="11" fillId="7" borderId="11" applyNumberFormat="0" applyFont="0" applyAlignment="0" applyProtection="0"/>
    <xf numFmtId="0" fontId="61" fillId="0" borderId="12" applyNumberFormat="0" applyFill="0" applyAlignment="0" applyProtection="0"/>
    <xf numFmtId="9" fontId="16" fillId="0" borderId="0" applyFont="0" applyFill="0" applyBorder="0" applyAlignment="0" applyProtection="0"/>
    <xf numFmtId="0" fontId="40" fillId="0" borderId="12" applyNumberFormat="0" applyFill="0" applyAlignment="0" applyProtection="0"/>
    <xf numFmtId="0" fontId="62" fillId="0" borderId="5">
      <alignment horizontal="center" vertical="center"/>
    </xf>
    <xf numFmtId="164" fontId="63" fillId="0" borderId="0">
      <alignment horizontal="center" vertical="center"/>
    </xf>
    <xf numFmtId="3" fontId="52" fillId="0" borderId="5" applyFill="0">
      <alignment horizontal="right" vertical="center"/>
    </xf>
    <xf numFmtId="0" fontId="62" fillId="0" borderId="13">
      <alignment horizontal="left" vertical="center" wrapText="1" indent="1"/>
    </xf>
    <xf numFmtId="0" fontId="64" fillId="0" borderId="14">
      <alignment horizontal="left" vertical="center" wrapText="1" indent="1"/>
    </xf>
    <xf numFmtId="0" fontId="62" fillId="0" borderId="0">
      <alignment horizontal="left" vertical="center" wrapText="1" indent="1"/>
    </xf>
    <xf numFmtId="0" fontId="52" fillId="0" borderId="5">
      <alignment horizontal="left" vertical="center" wrapText="1"/>
    </xf>
    <xf numFmtId="0" fontId="65" fillId="0" borderId="15" applyNumberFormat="0" applyFill="0" applyAlignment="0" applyProtection="0"/>
    <xf numFmtId="0" fontId="41" fillId="5" borderId="0" applyNumberFormat="0" applyBorder="0" applyAlignment="0" applyProtection="0"/>
    <xf numFmtId="0" fontId="85" fillId="37" borderId="0" applyNumberFormat="0" applyBorder="0" applyAlignment="0" applyProtection="0"/>
    <xf numFmtId="0" fontId="16" fillId="30" borderId="0"/>
    <xf numFmtId="0" fontId="42" fillId="0" borderId="0"/>
    <xf numFmtId="0" fontId="43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4" fillId="26" borderId="16">
      <alignment vertical="center"/>
    </xf>
    <xf numFmtId="0" fontId="45" fillId="2" borderId="17" applyNumberFormat="0" applyAlignment="0" applyProtection="0"/>
    <xf numFmtId="0" fontId="46" fillId="6" borderId="17" applyNumberFormat="0" applyAlignment="0" applyProtection="0"/>
    <xf numFmtId="0" fontId="47" fillId="6" borderId="18" applyNumberFormat="0" applyAlignment="0" applyProtection="0"/>
    <xf numFmtId="0" fontId="4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72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0" fontId="69" fillId="3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31" borderId="0" applyNumberFormat="0" applyBorder="0" applyAlignment="0" applyProtection="0"/>
    <xf numFmtId="0" fontId="20" fillId="11" borderId="0" applyNumberFormat="0" applyBorder="0" applyAlignment="0" applyProtection="0"/>
    <xf numFmtId="0" fontId="20" fillId="17" borderId="0" applyNumberFormat="0" applyBorder="0" applyAlignment="0" applyProtection="0"/>
    <xf numFmtId="0" fontId="20" fillId="20" borderId="0" applyNumberFormat="0" applyBorder="0" applyAlignment="0" applyProtection="0"/>
    <xf numFmtId="0" fontId="51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11" borderId="0" applyNumberFormat="0" applyBorder="0" applyAlignment="0" applyProtection="0"/>
    <xf numFmtId="0" fontId="51" fillId="19" borderId="0" applyNumberFormat="0" applyBorder="0" applyAlignment="0" applyProtection="0"/>
    <xf numFmtId="0" fontId="51" fillId="16" borderId="0" applyNumberFormat="0" applyBorder="0" applyAlignment="0" applyProtection="0"/>
    <xf numFmtId="0" fontId="51" fillId="33" borderId="0" applyNumberFormat="0" applyBorder="0" applyAlignment="0" applyProtection="0"/>
  </cellStyleXfs>
  <cellXfs count="330">
    <xf numFmtId="0" fontId="0" fillId="0" borderId="0" xfId="0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 shrinkToFi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49" fontId="6" fillId="0" borderId="0" xfId="0" applyNumberFormat="1" applyFont="1" applyBorder="1" applyAlignment="1">
      <alignment vertical="top"/>
    </xf>
    <xf numFmtId="3" fontId="16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vertical="top"/>
    </xf>
    <xf numFmtId="0" fontId="16" fillId="0" borderId="0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wrapText="1"/>
    </xf>
    <xf numFmtId="0" fontId="17" fillId="0" borderId="0" xfId="0" applyNumberFormat="1" applyFont="1" applyFill="1" applyBorder="1" applyAlignment="1" applyProtection="1"/>
    <xf numFmtId="0" fontId="17" fillId="34" borderId="19" xfId="0" applyNumberFormat="1" applyFont="1" applyFill="1" applyBorder="1" applyAlignment="1" applyProtection="1"/>
    <xf numFmtId="0" fontId="17" fillId="34" borderId="16" xfId="0" applyNumberFormat="1" applyFont="1" applyFill="1" applyBorder="1" applyAlignment="1" applyProtection="1">
      <alignment vertical="top"/>
    </xf>
    <xf numFmtId="0" fontId="1" fillId="0" borderId="0" xfId="95" applyFill="1" applyAlignment="1">
      <alignment vertical="top"/>
    </xf>
    <xf numFmtId="0" fontId="4" fillId="0" borderId="0" xfId="0" applyNumberFormat="1" applyFont="1" applyFill="1" applyBorder="1" applyAlignment="1" applyProtection="1"/>
    <xf numFmtId="0" fontId="0" fillId="0" borderId="0" xfId="0" applyFill="1" applyAlignment="1"/>
    <xf numFmtId="0" fontId="0" fillId="0" borderId="0" xfId="0" applyAlignment="1"/>
    <xf numFmtId="0" fontId="16" fillId="0" borderId="0" xfId="0" applyNumberFormat="1" applyFont="1" applyFill="1" applyBorder="1" applyAlignment="1" applyProtection="1"/>
    <xf numFmtId="0" fontId="1" fillId="0" borderId="0" xfId="95" applyFont="1" applyFill="1" applyBorder="1" applyAlignment="1">
      <alignment vertical="top"/>
    </xf>
    <xf numFmtId="0" fontId="7" fillId="0" borderId="0" xfId="95" applyFont="1" applyFill="1" applyAlignment="1">
      <alignment vertical="top"/>
    </xf>
    <xf numFmtId="0" fontId="1" fillId="0" borderId="0" xfId="95" applyFont="1" applyFill="1" applyAlignment="1">
      <alignment vertical="top"/>
    </xf>
    <xf numFmtId="0" fontId="1" fillId="0" borderId="0" xfId="95" applyFill="1" applyBorder="1" applyAlignment="1">
      <alignment vertical="top"/>
    </xf>
    <xf numFmtId="0" fontId="2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3" fillId="0" borderId="0" xfId="93" applyFill="1" applyAlignment="1"/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7" fillId="34" borderId="16" xfId="0" applyNumberFormat="1" applyFont="1" applyFill="1" applyBorder="1" applyAlignment="1" applyProtection="1"/>
    <xf numFmtId="0" fontId="17" fillId="34" borderId="16" xfId="0" applyNumberFormat="1" applyFont="1" applyFill="1" applyBorder="1" applyAlignment="1" applyProtection="1">
      <alignment horizontal="right" vertical="center"/>
    </xf>
    <xf numFmtId="0" fontId="17" fillId="34" borderId="16" xfId="0" applyNumberFormat="1" applyFont="1" applyFill="1" applyBorder="1" applyAlignment="1" applyProtection="1">
      <alignment horizontal="left" vertical="center"/>
    </xf>
    <xf numFmtId="0" fontId="16" fillId="0" borderId="0" xfId="0" applyFont="1" applyBorder="1" applyAlignment="1"/>
    <xf numFmtId="0" fontId="16" fillId="0" borderId="0" xfId="96" applyFont="1" applyFill="1" applyAlignment="1" applyProtection="1">
      <alignment vertical="top"/>
      <protection locked="0"/>
    </xf>
    <xf numFmtId="0" fontId="16" fillId="0" borderId="0" xfId="0" applyFont="1" applyAlignment="1"/>
    <xf numFmtId="0" fontId="2" fillId="0" borderId="0" xfId="86" applyNumberFormat="1" applyFont="1" applyFill="1" applyBorder="1" applyAlignment="1" applyProtection="1">
      <alignment horizontal="right" vertical="center"/>
    </xf>
    <xf numFmtId="0" fontId="1" fillId="0" borderId="0" xfId="95" applyFill="1" applyAlignment="1"/>
    <xf numFmtId="4" fontId="1" fillId="0" borderId="0" xfId="95" applyNumberFormat="1" applyFill="1" applyAlignment="1"/>
    <xf numFmtId="0" fontId="16" fillId="0" borderId="0" xfId="95" applyFont="1" applyFill="1" applyAlignment="1">
      <alignment vertical="top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wrapText="1"/>
    </xf>
    <xf numFmtId="174" fontId="0" fillId="0" borderId="0" xfId="0" applyNumberFormat="1"/>
    <xf numFmtId="0" fontId="2" fillId="0" borderId="0" xfId="0" applyNumberFormat="1" applyFont="1" applyFill="1" applyBorder="1" applyAlignment="1" applyProtection="1">
      <alignment horizontal="right" vertical="center" wrapText="1" shrinkToFit="1"/>
    </xf>
    <xf numFmtId="0" fontId="6" fillId="0" borderId="0" xfId="95" applyFont="1" applyFill="1" applyAlignment="1">
      <alignment vertical="top"/>
    </xf>
    <xf numFmtId="49" fontId="16" fillId="0" borderId="0" xfId="0" applyNumberFormat="1" applyFont="1" applyFill="1" applyBorder="1" applyAlignment="1">
      <alignment vertical="top"/>
    </xf>
    <xf numFmtId="0" fontId="1" fillId="0" borderId="0" xfId="95" applyFont="1" applyBorder="1" applyAlignment="1">
      <alignment vertical="top"/>
    </xf>
    <xf numFmtId="0" fontId="16" fillId="0" borderId="0" xfId="95" applyFont="1" applyFill="1" applyBorder="1" applyAlignment="1">
      <alignment vertical="top"/>
    </xf>
    <xf numFmtId="0" fontId="10" fillId="0" borderId="0" xfId="74" applyFont="1" applyBorder="1" applyAlignment="1">
      <alignment vertical="center" wrapText="1"/>
    </xf>
    <xf numFmtId="0" fontId="70" fillId="0" borderId="0" xfId="74" applyFont="1" applyBorder="1" applyAlignment="1">
      <alignment vertical="center" wrapText="1"/>
    </xf>
    <xf numFmtId="0" fontId="7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95" applyFont="1" applyFill="1" applyAlignment="1">
      <alignment horizontal="right" vertical="top"/>
    </xf>
    <xf numFmtId="49" fontId="9" fillId="0" borderId="0" xfId="0" applyNumberFormat="1" applyFont="1" applyBorder="1" applyAlignment="1">
      <alignment vertical="top" wrapText="1"/>
    </xf>
    <xf numFmtId="49" fontId="8" fillId="0" borderId="0" xfId="95" applyNumberFormat="1" applyFont="1" applyFill="1" applyBorder="1" applyAlignment="1">
      <alignment vertical="top" wrapText="1"/>
    </xf>
    <xf numFmtId="0" fontId="8" fillId="0" borderId="0" xfId="95" applyFont="1" applyFill="1" applyAlignment="1">
      <alignment vertical="top"/>
    </xf>
    <xf numFmtId="0" fontId="6" fillId="0" borderId="0" xfId="95" applyFont="1" applyFill="1" applyBorder="1" applyAlignment="1">
      <alignment horizontal="center" vertical="top"/>
    </xf>
    <xf numFmtId="0" fontId="6" fillId="0" borderId="0" xfId="95" applyFont="1" applyFill="1" applyBorder="1" applyAlignment="1"/>
    <xf numFmtId="0" fontId="1" fillId="0" borderId="0" xfId="95" applyFill="1" applyBorder="1" applyAlignment="1"/>
    <xf numFmtId="0" fontId="1" fillId="0" borderId="0" xfId="95" applyFont="1" applyFill="1" applyBorder="1" applyAlignment="1">
      <alignment wrapText="1"/>
    </xf>
    <xf numFmtId="0" fontId="1" fillId="0" borderId="0" xfId="95" applyFont="1" applyFill="1" applyBorder="1" applyAlignment="1"/>
    <xf numFmtId="0" fontId="1" fillId="0" borderId="0" xfId="95" applyFont="1" applyFill="1" applyAlignment="1">
      <alignment horizontal="left" vertical="top"/>
    </xf>
    <xf numFmtId="0" fontId="1" fillId="0" borderId="0" xfId="95" applyFont="1" applyFill="1" applyBorder="1" applyAlignment="1">
      <alignment horizontal="left" vertical="top"/>
    </xf>
    <xf numFmtId="0" fontId="8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0" xfId="95" applyFont="1" applyFill="1" applyBorder="1" applyAlignment="1">
      <alignment vertical="top"/>
    </xf>
    <xf numFmtId="3" fontId="1" fillId="0" borderId="0" xfId="95" applyNumberFormat="1" applyFont="1" applyFill="1" applyBorder="1" applyAlignment="1">
      <alignment horizontal="right" vertical="top"/>
    </xf>
    <xf numFmtId="0" fontId="2" fillId="35" borderId="0" xfId="0" applyNumberFormat="1" applyFont="1" applyFill="1" applyBorder="1" applyAlignment="1" applyProtection="1"/>
    <xf numFmtId="168" fontId="1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 shrinkToFit="1"/>
    </xf>
    <xf numFmtId="0" fontId="71" fillId="0" borderId="0" xfId="95" applyFont="1" applyFill="1" applyAlignment="1">
      <alignment vertical="top"/>
    </xf>
    <xf numFmtId="0" fontId="72" fillId="0" borderId="0" xfId="0" applyNumberFormat="1" applyFont="1" applyFill="1" applyBorder="1" applyAlignment="1" applyProtection="1">
      <alignment vertical="top"/>
    </xf>
    <xf numFmtId="0" fontId="1" fillId="0" borderId="0" xfId="95" applyFont="1" applyBorder="1" applyAlignment="1">
      <alignment horizontal="right" vertical="top"/>
    </xf>
    <xf numFmtId="2" fontId="0" fillId="0" borderId="0" xfId="0" applyNumberFormat="1" applyAlignment="1"/>
    <xf numFmtId="2" fontId="16" fillId="0" borderId="0" xfId="0" applyNumberFormat="1" applyFont="1" applyBorder="1" applyAlignment="1"/>
    <xf numFmtId="2" fontId="0" fillId="0" borderId="0" xfId="0" applyNumberFormat="1" applyFill="1" applyAlignment="1"/>
    <xf numFmtId="2" fontId="2" fillId="0" borderId="0" xfId="0" applyNumberFormat="1" applyFont="1" applyFill="1" applyBorder="1" applyAlignment="1" applyProtection="1">
      <alignment horizontal="center" vertical="center" wrapText="1" shrinkToFit="1"/>
    </xf>
    <xf numFmtId="175" fontId="0" fillId="0" borderId="0" xfId="0" applyNumberFormat="1" applyAlignment="1">
      <alignment horizontal="right"/>
    </xf>
    <xf numFmtId="175" fontId="2" fillId="0" borderId="0" xfId="0" applyNumberFormat="1" applyFont="1" applyFill="1" applyBorder="1" applyAlignment="1" applyProtection="1">
      <alignment horizontal="right" vertical="center" wrapText="1" shrinkToFit="1"/>
    </xf>
    <xf numFmtId="175" fontId="16" fillId="0" borderId="0" xfId="0" applyNumberFormat="1" applyFont="1" applyBorder="1" applyAlignment="1">
      <alignment horizontal="right"/>
    </xf>
    <xf numFmtId="2" fontId="1" fillId="0" borderId="0" xfId="95" applyNumberFormat="1" applyFill="1" applyAlignment="1"/>
    <xf numFmtId="2" fontId="2" fillId="0" borderId="0" xfId="0" applyNumberFormat="1" applyFont="1" applyFill="1" applyBorder="1" applyAlignment="1" applyProtection="1">
      <alignment vertical="center" wrapText="1" shrinkToFit="1"/>
    </xf>
    <xf numFmtId="170" fontId="0" fillId="0" borderId="0" xfId="0" applyNumberFormat="1" applyFill="1" applyAlignment="1">
      <alignment horizontal="right"/>
    </xf>
    <xf numFmtId="0" fontId="0" fillId="0" borderId="0" xfId="0" applyFill="1" applyAlignment="1">
      <alignment wrapText="1"/>
    </xf>
    <xf numFmtId="174" fontId="0" fillId="0" borderId="0" xfId="0" applyNumberFormat="1" applyFill="1"/>
    <xf numFmtId="0" fontId="2" fillId="0" borderId="0" xfId="0" applyNumberFormat="1" applyFont="1" applyFill="1" applyBorder="1" applyAlignment="1" applyProtection="1">
      <alignment vertical="center" wrapText="1" shrinkToFit="1"/>
    </xf>
    <xf numFmtId="0" fontId="2" fillId="0" borderId="0" xfId="0" applyNumberFormat="1" applyFont="1" applyFill="1" applyBorder="1" applyAlignment="1" applyProtection="1">
      <alignment vertical="center"/>
    </xf>
    <xf numFmtId="0" fontId="17" fillId="34" borderId="16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right" vertical="top" wrapText="1" shrinkToFit="1"/>
    </xf>
    <xf numFmtId="0" fontId="74" fillId="0" borderId="0" xfId="0" applyNumberFormat="1" applyFont="1" applyFill="1" applyBorder="1" applyAlignment="1" applyProtection="1">
      <alignment horizontal="left" vertical="center"/>
    </xf>
    <xf numFmtId="0" fontId="9" fillId="0" borderId="0" xfId="94" applyFont="1" applyBorder="1" applyAlignment="1">
      <alignment horizontal="left" vertical="top" wrapText="1"/>
    </xf>
    <xf numFmtId="0" fontId="72" fillId="0" borderId="0" xfId="0" applyNumberFormat="1" applyFont="1" applyFill="1" applyBorder="1" applyAlignment="1" applyProtection="1"/>
    <xf numFmtId="49" fontId="71" fillId="0" borderId="0" xfId="95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top" wrapText="1"/>
    </xf>
    <xf numFmtId="0" fontId="72" fillId="0" borderId="0" xfId="0" applyNumberFormat="1" applyFont="1" applyFill="1" applyBorder="1" applyAlignment="1" applyProtection="1">
      <alignment vertical="top" wrapText="1"/>
    </xf>
    <xf numFmtId="49" fontId="9" fillId="0" borderId="0" xfId="95" applyNumberFormat="1" applyFont="1" applyFill="1" applyBorder="1" applyAlignment="1">
      <alignment vertical="top" wrapText="1"/>
    </xf>
    <xf numFmtId="0" fontId="71" fillId="0" borderId="0" xfId="95" applyFont="1" applyFill="1" applyAlignment="1">
      <alignment vertical="top" wrapText="1"/>
    </xf>
    <xf numFmtId="0" fontId="71" fillId="0" borderId="0" xfId="95" applyFont="1" applyFill="1" applyBorder="1" applyAlignment="1">
      <alignment wrapText="1"/>
    </xf>
    <xf numFmtId="49" fontId="9" fillId="0" borderId="0" xfId="0" applyNumberFormat="1" applyFont="1" applyBorder="1" applyAlignment="1">
      <alignment vertical="top"/>
    </xf>
    <xf numFmtId="49" fontId="71" fillId="0" borderId="0" xfId="95" applyNumberFormat="1" applyFont="1" applyBorder="1" applyAlignment="1">
      <alignment vertical="top"/>
    </xf>
    <xf numFmtId="49" fontId="71" fillId="0" borderId="0" xfId="95" applyNumberFormat="1" applyFont="1" applyFill="1" applyBorder="1" applyAlignment="1">
      <alignment vertical="top"/>
    </xf>
    <xf numFmtId="0" fontId="72" fillId="0" borderId="0" xfId="0" applyNumberFormat="1" applyFont="1" applyFill="1" applyBorder="1" applyAlignment="1" applyProtection="1">
      <alignment wrapText="1"/>
    </xf>
    <xf numFmtId="0" fontId="9" fillId="0" borderId="0" xfId="95" applyFont="1" applyFill="1" applyAlignment="1">
      <alignment vertical="top" wrapText="1"/>
    </xf>
    <xf numFmtId="0" fontId="9" fillId="0" borderId="0" xfId="94" applyFont="1" applyFill="1" applyBorder="1" applyAlignment="1">
      <alignment horizontal="left" vertical="top" wrapText="1"/>
    </xf>
    <xf numFmtId="0" fontId="2" fillId="0" borderId="10" xfId="0" applyNumberFormat="1" applyFont="1" applyFill="1" applyBorder="1" applyAlignment="1" applyProtection="1">
      <alignment vertical="center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175" fontId="3" fillId="0" borderId="10" xfId="0" applyNumberFormat="1" applyFont="1" applyFill="1" applyBorder="1" applyAlignment="1" applyProtection="1">
      <alignment horizontal="center" vertical="center" wrapText="1"/>
    </xf>
    <xf numFmtId="0" fontId="75" fillId="0" borderId="0" xfId="0" applyNumberFormat="1" applyFont="1" applyFill="1" applyBorder="1" applyAlignment="1" applyProtection="1"/>
    <xf numFmtId="0" fontId="77" fillId="0" borderId="0" xfId="0" applyFont="1" applyAlignment="1"/>
    <xf numFmtId="0" fontId="77" fillId="0" borderId="0" xfId="0" applyFont="1" applyFill="1" applyAlignment="1"/>
    <xf numFmtId="0" fontId="0" fillId="0" borderId="0" xfId="0" applyAlignment="1">
      <alignment horizontal="center"/>
    </xf>
    <xf numFmtId="0" fontId="6" fillId="0" borderId="0" xfId="0" applyFont="1"/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76" fillId="0" borderId="0" xfId="0" applyNumberFormat="1" applyFont="1" applyFill="1" applyBorder="1" applyAlignment="1" applyProtection="1">
      <alignment horizontal="left" vertical="top"/>
    </xf>
    <xf numFmtId="0" fontId="9" fillId="0" borderId="0" xfId="0" applyFont="1"/>
    <xf numFmtId="1" fontId="4" fillId="0" borderId="0" xfId="0" applyNumberFormat="1" applyFont="1" applyFill="1" applyBorder="1" applyAlignment="1" applyProtection="1"/>
    <xf numFmtId="0" fontId="0" fillId="0" borderId="0" xfId="0" applyFill="1" applyBorder="1" applyAlignment="1"/>
    <xf numFmtId="0" fontId="86" fillId="0" borderId="0" xfId="0" applyNumberFormat="1" applyFont="1" applyFill="1" applyBorder="1" applyAlignment="1" applyProtection="1"/>
    <xf numFmtId="0" fontId="87" fillId="0" borderId="0" xfId="74" applyFont="1" applyBorder="1" applyAlignment="1">
      <alignment vertical="center" wrapText="1"/>
    </xf>
    <xf numFmtId="0" fontId="88" fillId="0" borderId="0" xfId="0" applyNumberFormat="1" applyFont="1" applyFill="1" applyBorder="1" applyAlignment="1" applyProtection="1"/>
    <xf numFmtId="49" fontId="9" fillId="0" borderId="0" xfId="95" applyNumberFormat="1" applyFont="1" applyBorder="1" applyAlignment="1">
      <alignment vertical="top"/>
    </xf>
    <xf numFmtId="0" fontId="89" fillId="0" borderId="0" xfId="95" applyFont="1" applyFill="1" applyAlignment="1">
      <alignment vertical="top"/>
    </xf>
    <xf numFmtId="0" fontId="90" fillId="0" borderId="0" xfId="95" applyFont="1" applyFill="1" applyBorder="1" applyAlignment="1">
      <alignment vertical="top"/>
    </xf>
    <xf numFmtId="0" fontId="3" fillId="0" borderId="1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 shrinkToFit="1"/>
    </xf>
    <xf numFmtId="0" fontId="10" fillId="0" borderId="0" xfId="0" applyNumberFormat="1" applyFont="1" applyFill="1" applyBorder="1" applyAlignment="1" applyProtection="1">
      <alignment horizontal="left"/>
    </xf>
    <xf numFmtId="4" fontId="2" fillId="0" borderId="0" xfId="0" applyNumberFormat="1" applyFont="1" applyFill="1" applyBorder="1" applyAlignment="1" applyProtection="1">
      <alignment horizontal="right" wrapText="1" shrinkToFit="1"/>
    </xf>
    <xf numFmtId="4" fontId="2" fillId="0" borderId="0" xfId="0" applyNumberFormat="1" applyFont="1" applyFill="1" applyBorder="1" applyAlignment="1" applyProtection="1"/>
    <xf numFmtId="4" fontId="16" fillId="0" borderId="0" xfId="0" applyNumberFormat="1" applyFont="1" applyAlignment="1">
      <alignment horizontal="right"/>
    </xf>
    <xf numFmtId="4" fontId="6" fillId="0" borderId="0" xfId="0" applyNumberFormat="1" applyFont="1" applyFill="1" applyAlignment="1">
      <alignment horizontal="right"/>
    </xf>
    <xf numFmtId="4" fontId="0" fillId="0" borderId="0" xfId="0" applyNumberFormat="1" applyFill="1" applyAlignment="1"/>
    <xf numFmtId="4" fontId="1" fillId="0" borderId="0" xfId="95" applyNumberFormat="1" applyFont="1" applyFill="1" applyAlignment="1">
      <alignment horizontal="right"/>
    </xf>
    <xf numFmtId="4" fontId="16" fillId="0" borderId="0" xfId="0" applyNumberFormat="1" applyFont="1" applyFill="1" applyAlignment="1">
      <alignment horizontal="right"/>
    </xf>
    <xf numFmtId="4" fontId="0" fillId="0" borderId="0" xfId="0" applyNumberFormat="1" applyFont="1" applyFill="1" applyAlignment="1">
      <alignment horizontal="right"/>
    </xf>
    <xf numFmtId="4" fontId="17" fillId="0" borderId="0" xfId="0" applyNumberFormat="1" applyFont="1" applyFill="1" applyBorder="1" applyAlignment="1" applyProtection="1"/>
    <xf numFmtId="4" fontId="17" fillId="34" borderId="16" xfId="0" applyNumberFormat="1" applyFont="1" applyFill="1" applyBorder="1" applyAlignment="1" applyProtection="1">
      <alignment horizontal="center"/>
    </xf>
    <xf numFmtId="4" fontId="0" fillId="0" borderId="0" xfId="0" applyNumberFormat="1" applyAlignment="1"/>
    <xf numFmtId="4" fontId="0" fillId="0" borderId="0" xfId="0" applyNumberFormat="1" applyFont="1" applyAlignment="1">
      <alignment horizontal="right"/>
    </xf>
    <xf numFmtId="4" fontId="2" fillId="0" borderId="0" xfId="0" applyNumberFormat="1" applyFont="1" applyFill="1" applyBorder="1" applyAlignment="1" applyProtection="1">
      <alignment horizontal="center"/>
    </xf>
    <xf numFmtId="4" fontId="10" fillId="0" borderId="0" xfId="0" applyNumberFormat="1" applyFont="1" applyFill="1" applyBorder="1" applyAlignment="1" applyProtection="1">
      <alignment vertical="top"/>
    </xf>
    <xf numFmtId="4" fontId="13" fillId="0" borderId="0" xfId="93" applyNumberFormat="1" applyFill="1" applyAlignment="1"/>
    <xf numFmtId="0" fontId="6" fillId="0" borderId="0" xfId="0" applyNumberFormat="1" applyFont="1" applyFill="1" applyAlignment="1">
      <alignment horizontal="right"/>
    </xf>
    <xf numFmtId="4" fontId="73" fillId="0" borderId="0" xfId="0" applyNumberFormat="1" applyFont="1" applyAlignment="1">
      <alignment horizontal="right"/>
    </xf>
    <xf numFmtId="4" fontId="2" fillId="0" borderId="0" xfId="0" applyNumberFormat="1" applyFont="1" applyFill="1" applyBorder="1" applyAlignment="1" applyProtection="1">
      <alignment horizontal="right" vertical="center"/>
    </xf>
    <xf numFmtId="0" fontId="70" fillId="0" borderId="0" xfId="0" applyNumberFormat="1" applyFont="1" applyFill="1" applyBorder="1" applyAlignment="1" applyProtection="1">
      <alignment wrapText="1"/>
    </xf>
    <xf numFmtId="4" fontId="16" fillId="0" borderId="0" xfId="95" applyNumberFormat="1" applyFont="1" applyFill="1" applyAlignment="1">
      <alignment vertical="top"/>
    </xf>
    <xf numFmtId="4" fontId="16" fillId="0" borderId="0" xfId="0" applyNumberFormat="1" applyFont="1" applyFill="1" applyBorder="1" applyAlignment="1">
      <alignment vertical="top"/>
    </xf>
    <xf numFmtId="4" fontId="16" fillId="0" borderId="0" xfId="95" applyNumberFormat="1" applyFont="1" applyFill="1" applyBorder="1" applyAlignment="1">
      <alignment vertical="top"/>
    </xf>
    <xf numFmtId="4" fontId="16" fillId="0" borderId="0" xfId="95" applyNumberFormat="1" applyFont="1" applyFill="1" applyAlignment="1">
      <alignment horizontal="right" vertical="top"/>
    </xf>
    <xf numFmtId="4" fontId="16" fillId="0" borderId="0" xfId="95" applyNumberFormat="1" applyFont="1" applyFill="1" applyBorder="1" applyAlignment="1"/>
    <xf numFmtId="4" fontId="16" fillId="0" borderId="0" xfId="95" applyNumberFormat="1" applyFont="1" applyFill="1" applyBorder="1" applyAlignment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 wrapText="1" shrinkToFit="1"/>
    </xf>
    <xf numFmtId="4" fontId="16" fillId="0" borderId="0" xfId="0" applyNumberFormat="1" applyFont="1" applyFill="1" applyBorder="1" applyAlignment="1">
      <alignment horizontal="right" vertical="top"/>
    </xf>
    <xf numFmtId="4" fontId="74" fillId="0" borderId="0" xfId="0" applyNumberFormat="1" applyFont="1" applyFill="1" applyBorder="1" applyAlignment="1" applyProtection="1">
      <alignment horizontal="right" vertical="center"/>
    </xf>
    <xf numFmtId="4" fontId="0" fillId="0" borderId="0" xfId="0" applyNumberFormat="1" applyFill="1" applyAlignment="1">
      <alignment horizontal="right"/>
    </xf>
    <xf numFmtId="4" fontId="2" fillId="0" borderId="0" xfId="0" applyNumberFormat="1" applyFont="1" applyFill="1" applyBorder="1" applyAlignment="1" applyProtection="1">
      <alignment horizontal="center" vertical="center"/>
    </xf>
    <xf numFmtId="4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4" fontId="71" fillId="0" borderId="0" xfId="95" applyNumberFormat="1" applyFont="1" applyFill="1" applyAlignment="1">
      <alignment vertical="top"/>
    </xf>
    <xf numFmtId="4" fontId="1" fillId="0" borderId="0" xfId="95" applyNumberFormat="1" applyFont="1" applyFill="1" applyAlignment="1">
      <alignment vertical="top"/>
    </xf>
    <xf numFmtId="0" fontId="91" fillId="0" borderId="0" xfId="0" applyFont="1"/>
    <xf numFmtId="4" fontId="17" fillId="34" borderId="16" xfId="0" applyNumberFormat="1" applyFont="1" applyFill="1" applyBorder="1" applyAlignment="1" applyProtection="1">
      <alignment horizontal="right"/>
    </xf>
    <xf numFmtId="4" fontId="10" fillId="0" borderId="0" xfId="74" applyNumberFormat="1" applyFont="1" applyBorder="1" applyAlignment="1">
      <alignment horizontal="right"/>
    </xf>
    <xf numFmtId="4" fontId="2" fillId="0" borderId="0" xfId="0" applyNumberFormat="1" applyFont="1" applyFill="1" applyBorder="1" applyAlignment="1" applyProtection="1">
      <alignment horizontal="right"/>
    </xf>
    <xf numFmtId="0" fontId="1" fillId="0" borderId="0" xfId="95" applyFont="1" applyFill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vertical="center"/>
    </xf>
    <xf numFmtId="0" fontId="88" fillId="0" borderId="0" xfId="0" applyNumberFormat="1" applyFont="1" applyFill="1" applyBorder="1" applyAlignment="1" applyProtection="1">
      <alignment vertical="center"/>
    </xf>
    <xf numFmtId="0" fontId="3" fillId="0" borderId="10" xfId="0" applyNumberFormat="1" applyFont="1" applyFill="1" applyBorder="1" applyAlignment="1" applyProtection="1">
      <alignment vertical="center" wrapText="1"/>
    </xf>
    <xf numFmtId="0" fontId="16" fillId="0" borderId="0" xfId="0" applyNumberFormat="1" applyFont="1" applyFill="1" applyBorder="1" applyAlignment="1" applyProtection="1">
      <alignment vertical="center"/>
    </xf>
    <xf numFmtId="0" fontId="7" fillId="0" borderId="0" xfId="93" applyNumberFormat="1" applyFont="1" applyFill="1" applyAlignment="1"/>
    <xf numFmtId="0" fontId="9" fillId="0" borderId="0" xfId="95" applyFont="1" applyFill="1" applyBorder="1" applyAlignment="1">
      <alignment vertical="top" wrapText="1"/>
    </xf>
    <xf numFmtId="0" fontId="16" fillId="0" borderId="0" xfId="95" applyFont="1" applyFill="1" applyAlignment="1">
      <alignment horizontal="center" vertical="center"/>
    </xf>
    <xf numFmtId="4" fontId="16" fillId="0" borderId="0" xfId="95" applyNumberFormat="1" applyFont="1" applyFill="1" applyAlignment="1">
      <alignment horizontal="right"/>
    </xf>
    <xf numFmtId="4" fontId="16" fillId="0" borderId="0" xfId="95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2" fontId="16" fillId="0" borderId="0" xfId="0" applyNumberFormat="1" applyFont="1" applyBorder="1" applyAlignment="1">
      <alignment horizontal="right" vertical="top"/>
    </xf>
    <xf numFmtId="2" fontId="0" fillId="0" borderId="0" xfId="0" applyNumberFormat="1"/>
    <xf numFmtId="2" fontId="6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 applyProtection="1">
      <alignment horizontal="right" vertical="top"/>
    </xf>
    <xf numFmtId="0" fontId="1" fillId="0" borderId="0" xfId="95" applyFont="1" applyFill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3" fillId="0" borderId="0" xfId="93" applyFill="1" applyAlignment="1">
      <alignment horizontal="right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2" fontId="16" fillId="0" borderId="0" xfId="95" applyNumberFormat="1" applyFont="1" applyFill="1" applyAlignment="1">
      <alignment vertical="top"/>
    </xf>
    <xf numFmtId="0" fontId="0" fillId="0" borderId="0" xfId="95" applyFont="1" applyFill="1" applyBorder="1" applyAlignment="1">
      <alignment horizontal="right" vertical="top"/>
    </xf>
    <xf numFmtId="0" fontId="0" fillId="0" borderId="0" xfId="95" applyFont="1" applyFill="1" applyBorder="1" applyAlignment="1">
      <alignment horizontal="left" vertical="top"/>
    </xf>
    <xf numFmtId="4" fontId="0" fillId="0" borderId="0" xfId="95" applyNumberFormat="1" applyFont="1" applyFill="1" applyBorder="1" applyAlignment="1">
      <alignment horizontal="right" vertical="top"/>
    </xf>
    <xf numFmtId="170" fontId="0" fillId="0" borderId="0" xfId="0" applyNumberFormat="1" applyAlignment="1"/>
    <xf numFmtId="0" fontId="0" fillId="0" borderId="0" xfId="95" applyFont="1" applyFill="1" applyAlignment="1">
      <alignment vertical="top"/>
    </xf>
    <xf numFmtId="0" fontId="1" fillId="0" borderId="0" xfId="95" applyFont="1" applyFill="1" applyBorder="1" applyAlignment="1">
      <alignment horizontal="right" vertical="center"/>
    </xf>
    <xf numFmtId="0" fontId="1" fillId="0" borderId="0" xfId="95" applyFont="1" applyFill="1" applyBorder="1" applyAlignment="1">
      <alignment horizontal="left" vertical="center"/>
    </xf>
    <xf numFmtId="0" fontId="90" fillId="0" borderId="0" xfId="0" applyFont="1" applyAlignment="1"/>
    <xf numFmtId="0" fontId="88" fillId="0" borderId="0" xfId="0" applyNumberFormat="1" applyFont="1" applyFill="1" applyBorder="1" applyAlignment="1" applyProtection="1">
      <alignment horizontal="left" vertical="center"/>
    </xf>
    <xf numFmtId="0" fontId="16" fillId="0" borderId="0" xfId="95" applyFont="1" applyBorder="1" applyAlignment="1">
      <alignment horizontal="right" vertical="top"/>
    </xf>
    <xf numFmtId="0" fontId="92" fillId="0" borderId="0" xfId="86" applyNumberFormat="1" applyFont="1" applyFill="1" applyBorder="1" applyAlignment="1" applyProtection="1"/>
    <xf numFmtId="0" fontId="88" fillId="0" borderId="0" xfId="86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center" vertical="center" wrapText="1" shrinkToFit="1"/>
    </xf>
    <xf numFmtId="4" fontId="0" fillId="0" borderId="0" xfId="0" applyNumberFormat="1" applyFont="1" applyBorder="1" applyAlignment="1">
      <alignment horizontal="right" vertical="top"/>
    </xf>
    <xf numFmtId="4" fontId="0" fillId="0" borderId="0" xfId="0" applyNumberFormat="1" applyFont="1" applyFill="1" applyBorder="1" applyAlignment="1">
      <alignment horizontal="right" vertical="top"/>
    </xf>
    <xf numFmtId="4" fontId="0" fillId="0" borderId="0" xfId="95" applyNumberFormat="1" applyFont="1" applyFill="1" applyAlignment="1">
      <alignment vertical="top"/>
    </xf>
    <xf numFmtId="4" fontId="0" fillId="0" borderId="0" xfId="95" applyNumberFormat="1" applyFont="1" applyFill="1" applyBorder="1" applyAlignment="1">
      <alignment horizontal="right" vertical="center"/>
    </xf>
    <xf numFmtId="2" fontId="0" fillId="0" borderId="0" xfId="0" applyNumberFormat="1" applyFont="1" applyBorder="1" applyAlignment="1">
      <alignment horizontal="right" vertical="top"/>
    </xf>
    <xf numFmtId="2" fontId="0" fillId="0" borderId="0" xfId="0" applyNumberFormat="1" applyFont="1"/>
    <xf numFmtId="4" fontId="6" fillId="0" borderId="0" xfId="0" applyNumberFormat="1" applyFont="1" applyAlignment="1">
      <alignment horizontal="right"/>
    </xf>
    <xf numFmtId="2" fontId="6" fillId="0" borderId="0" xfId="0" applyNumberFormat="1" applyFont="1" applyBorder="1" applyAlignment="1">
      <alignment horizontal="right" vertical="top"/>
    </xf>
    <xf numFmtId="2" fontId="3" fillId="0" borderId="0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/>
    <xf numFmtId="4" fontId="6" fillId="0" borderId="0" xfId="95" applyNumberFormat="1" applyFont="1" applyFill="1" applyAlignment="1">
      <alignment vertical="top"/>
    </xf>
    <xf numFmtId="4" fontId="78" fillId="0" borderId="0" xfId="0" applyNumberFormat="1" applyFont="1" applyAlignment="1"/>
    <xf numFmtId="4" fontId="78" fillId="0" borderId="0" xfId="0" applyNumberFormat="1" applyFont="1" applyFill="1" applyBorder="1" applyAlignment="1" applyProtection="1">
      <alignment horizontal="center" wrapText="1" shrinkToFit="1"/>
    </xf>
    <xf numFmtId="4" fontId="5" fillId="0" borderId="0" xfId="0" applyNumberFormat="1" applyFont="1" applyAlignment="1"/>
    <xf numFmtId="4" fontId="17" fillId="0" borderId="0" xfId="0" applyNumberFormat="1" applyFont="1" applyFill="1" applyBorder="1" applyAlignment="1" applyProtection="1">
      <alignment horizontal="right" wrapText="1" shrinkToFit="1"/>
    </xf>
    <xf numFmtId="4" fontId="10" fillId="0" borderId="0" xfId="0" applyNumberFormat="1" applyFont="1" applyFill="1" applyBorder="1" applyAlignment="1" applyProtection="1"/>
    <xf numFmtId="0" fontId="0" fillId="0" borderId="0" xfId="0" applyFont="1" applyBorder="1" applyAlignment="1">
      <alignment vertical="top"/>
    </xf>
    <xf numFmtId="4" fontId="78" fillId="0" borderId="0" xfId="0" applyNumberFormat="1" applyFont="1" applyFill="1" applyAlignment="1"/>
    <xf numFmtId="0" fontId="16" fillId="0" borderId="0" xfId="95" applyFont="1" applyFill="1" applyAlignment="1">
      <alignment vertical="center"/>
    </xf>
    <xf numFmtId="4" fontId="16" fillId="0" borderId="0" xfId="95" applyNumberFormat="1" applyFont="1" applyFill="1" applyAlignment="1">
      <alignment vertical="center"/>
    </xf>
    <xf numFmtId="0" fontId="9" fillId="0" borderId="0" xfId="95" applyFont="1" applyFill="1" applyBorder="1" applyAlignment="1">
      <alignment vertical="center" wrapText="1"/>
    </xf>
    <xf numFmtId="0" fontId="0" fillId="0" borderId="0" xfId="95" applyFont="1" applyFill="1" applyBorder="1" applyAlignment="1">
      <alignment vertical="top"/>
    </xf>
    <xf numFmtId="0" fontId="16" fillId="0" borderId="0" xfId="95" applyFont="1" applyFill="1" applyBorder="1" applyAlignment="1">
      <alignment horizontal="right" vertical="center"/>
    </xf>
    <xf numFmtId="0" fontId="16" fillId="0" borderId="0" xfId="95" applyFont="1" applyFill="1" applyBorder="1" applyAlignment="1">
      <alignment horizontal="left" vertical="center"/>
    </xf>
    <xf numFmtId="4" fontId="6" fillId="0" borderId="0" xfId="95" applyNumberFormat="1" applyFont="1" applyFill="1" applyBorder="1" applyAlignment="1">
      <alignment horizontal="right" vertical="top"/>
    </xf>
    <xf numFmtId="4" fontId="5" fillId="0" borderId="0" xfId="0" applyNumberFormat="1" applyFont="1" applyFill="1" applyAlignment="1"/>
    <xf numFmtId="2" fontId="17" fillId="0" borderId="0" xfId="0" applyNumberFormat="1" applyFont="1" applyFill="1" applyBorder="1" applyAlignment="1" applyProtection="1"/>
    <xf numFmtId="3" fontId="16" fillId="0" borderId="0" xfId="94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4" fontId="6" fillId="0" borderId="0" xfId="95" applyNumberFormat="1" applyFont="1" applyFill="1" applyAlignment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4" fontId="6" fillId="0" borderId="0" xfId="0" applyNumberFormat="1" applyFont="1" applyFill="1" applyBorder="1" applyAlignment="1">
      <alignment horizontal="right" vertical="top"/>
    </xf>
    <xf numFmtId="4" fontId="79" fillId="0" borderId="0" xfId="0" applyNumberFormat="1" applyFont="1" applyFill="1" applyBorder="1" applyAlignment="1" applyProtection="1"/>
    <xf numFmtId="3" fontId="16" fillId="0" borderId="0" xfId="94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 applyProtection="1">
      <alignment vertical="center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2" fontId="17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Border="1" applyAlignment="1">
      <alignment vertical="top"/>
    </xf>
    <xf numFmtId="4" fontId="78" fillId="0" borderId="0" xfId="0" applyNumberFormat="1" applyFont="1" applyBorder="1" applyAlignment="1">
      <alignment horizontal="right" vertical="top"/>
    </xf>
    <xf numFmtId="4" fontId="5" fillId="0" borderId="0" xfId="0" applyNumberFormat="1" applyFont="1" applyBorder="1" applyAlignment="1">
      <alignment vertical="top"/>
    </xf>
    <xf numFmtId="3" fontId="16" fillId="0" borderId="0" xfId="95" applyNumberFormat="1" applyFont="1" applyFill="1" applyBorder="1" applyAlignment="1">
      <alignment horizontal="right" vertical="top"/>
    </xf>
    <xf numFmtId="0" fontId="16" fillId="0" borderId="0" xfId="95" applyFont="1" applyFill="1" applyAlignment="1">
      <alignment horizontal="left" vertical="top"/>
    </xf>
    <xf numFmtId="0" fontId="16" fillId="0" borderId="0" xfId="95" applyFont="1" applyFill="1" applyAlignment="1"/>
    <xf numFmtId="4" fontId="0" fillId="0" borderId="0" xfId="95" applyNumberFormat="1" applyFont="1" applyFill="1" applyBorder="1" applyAlignment="1">
      <alignment horizontal="right"/>
    </xf>
    <xf numFmtId="4" fontId="16" fillId="0" borderId="0" xfId="95" applyNumberFormat="1" applyFont="1" applyFill="1" applyBorder="1" applyAlignment="1">
      <alignment horizontal="right"/>
    </xf>
    <xf numFmtId="0" fontId="0" fillId="0" borderId="0" xfId="95" applyFont="1" applyFill="1" applyAlignment="1">
      <alignment horizontal="left" vertical="top"/>
    </xf>
    <xf numFmtId="4" fontId="0" fillId="0" borderId="0" xfId="95" applyNumberFormat="1" applyFont="1" applyFill="1" applyAlignment="1">
      <alignment horizontal="right" vertical="top"/>
    </xf>
    <xf numFmtId="49" fontId="9" fillId="0" borderId="0" xfId="0" applyNumberFormat="1" applyFont="1" applyFill="1" applyBorder="1" applyAlignment="1">
      <alignment vertical="center" wrapText="1"/>
    </xf>
    <xf numFmtId="0" fontId="0" fillId="0" borderId="0" xfId="95" applyFont="1" applyFill="1" applyAlignment="1">
      <alignment horizontal="left" vertical="center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95" applyNumberFormat="1" applyFont="1" applyFill="1" applyAlignment="1">
      <alignment horizontal="right" vertical="center"/>
    </xf>
    <xf numFmtId="4" fontId="16" fillId="0" borderId="0" xfId="94" applyNumberFormat="1" applyFont="1" applyBorder="1" applyAlignment="1">
      <alignment horizontal="right" vertical="center"/>
    </xf>
    <xf numFmtId="0" fontId="1" fillId="0" borderId="0" xfId="95" applyFont="1" applyFill="1" applyAlignment="1">
      <alignment horizontal="right" vertical="center"/>
    </xf>
    <xf numFmtId="0" fontId="1" fillId="0" borderId="0" xfId="95" applyFont="1" applyFill="1" applyAlignment="1">
      <alignment vertical="center"/>
    </xf>
    <xf numFmtId="4" fontId="0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0" fillId="0" borderId="0" xfId="95" applyFont="1" applyFill="1" applyAlignment="1">
      <alignment vertical="center"/>
    </xf>
    <xf numFmtId="4" fontId="16" fillId="0" borderId="0" xfId="94" applyNumberFormat="1" applyFont="1" applyFill="1" applyBorder="1" applyAlignment="1">
      <alignment horizontal="right" vertical="center"/>
    </xf>
    <xf numFmtId="168" fontId="80" fillId="0" borderId="0" xfId="0" applyNumberFormat="1" applyFont="1" applyFill="1" applyBorder="1" applyAlignment="1" applyProtection="1">
      <alignment horizontal="right" vertical="center"/>
    </xf>
    <xf numFmtId="0" fontId="17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82" fillId="0" borderId="0" xfId="0" applyNumberFormat="1" applyFont="1" applyFill="1" applyBorder="1" applyAlignment="1" applyProtection="1">
      <alignment vertical="center"/>
    </xf>
    <xf numFmtId="0" fontId="17" fillId="0" borderId="20" xfId="0" applyNumberFormat="1" applyFont="1" applyFill="1" applyBorder="1" applyAlignment="1" applyProtection="1">
      <alignment horizontal="center"/>
    </xf>
    <xf numFmtId="0" fontId="81" fillId="0" borderId="20" xfId="0" applyNumberFormat="1" applyFont="1" applyFill="1" applyBorder="1" applyAlignment="1" applyProtection="1">
      <alignment vertical="center"/>
    </xf>
    <xf numFmtId="0" fontId="10" fillId="0" borderId="20" xfId="74" applyFont="1" applyBorder="1" applyAlignment="1">
      <alignment vertical="center" wrapText="1"/>
    </xf>
    <xf numFmtId="0" fontId="70" fillId="0" borderId="20" xfId="74" applyFont="1" applyBorder="1" applyAlignment="1">
      <alignment vertical="center" wrapText="1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vertical="center"/>
    </xf>
    <xf numFmtId="0" fontId="17" fillId="0" borderId="21" xfId="0" applyNumberFormat="1" applyFont="1" applyFill="1" applyBorder="1" applyAlignment="1" applyProtection="1">
      <alignment vertical="center"/>
    </xf>
    <xf numFmtId="0" fontId="10" fillId="0" borderId="9" xfId="74" applyFont="1" applyBorder="1" applyAlignment="1">
      <alignment vertical="center" wrapText="1"/>
    </xf>
    <xf numFmtId="0" fontId="70" fillId="0" borderId="9" xfId="74" applyFont="1" applyBorder="1" applyAlignment="1">
      <alignment vertical="center" wrapText="1"/>
    </xf>
    <xf numFmtId="0" fontId="2" fillId="0" borderId="9" xfId="0" applyNumberFormat="1" applyFont="1" applyFill="1" applyBorder="1" applyAlignment="1" applyProtection="1">
      <alignment horizontal="center" vertical="center"/>
    </xf>
    <xf numFmtId="168" fontId="79" fillId="0" borderId="22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17" fillId="0" borderId="23" xfId="0" applyNumberFormat="1" applyFont="1" applyFill="1" applyBorder="1" applyAlignment="1" applyProtection="1">
      <alignment vertical="center"/>
    </xf>
    <xf numFmtId="0" fontId="10" fillId="0" borderId="23" xfId="74" applyFont="1" applyBorder="1" applyAlignment="1">
      <alignment vertical="center" wrapText="1"/>
    </xf>
    <xf numFmtId="0" fontId="70" fillId="0" borderId="23" xfId="74" applyFont="1" applyBorder="1" applyAlignment="1">
      <alignment vertical="center" wrapText="1"/>
    </xf>
    <xf numFmtId="168" fontId="17" fillId="0" borderId="23" xfId="0" applyNumberFormat="1" applyFont="1" applyFill="1" applyBorder="1" applyAlignment="1" applyProtection="1">
      <alignment horizontal="center" vertical="center"/>
    </xf>
    <xf numFmtId="168" fontId="17" fillId="0" borderId="23" xfId="0" applyNumberFormat="1" applyFont="1" applyFill="1" applyBorder="1" applyAlignment="1" applyProtection="1">
      <alignment vertical="center"/>
    </xf>
    <xf numFmtId="0" fontId="17" fillId="0" borderId="24" xfId="0" applyNumberFormat="1" applyFont="1" applyFill="1" applyBorder="1" applyAlignment="1" applyProtection="1">
      <alignment vertical="center"/>
    </xf>
    <xf numFmtId="0" fontId="10" fillId="0" borderId="25" xfId="74" applyFont="1" applyBorder="1" applyAlignment="1">
      <alignment vertical="center" wrapText="1"/>
    </xf>
    <xf numFmtId="0" fontId="70" fillId="0" borderId="25" xfId="74" applyFont="1" applyBorder="1" applyAlignment="1">
      <alignment vertical="center" wrapText="1"/>
    </xf>
    <xf numFmtId="168" fontId="17" fillId="0" borderId="25" xfId="0" applyNumberFormat="1" applyFont="1" applyFill="1" applyBorder="1" applyAlignment="1" applyProtection="1">
      <alignment horizontal="center" vertical="center"/>
    </xf>
    <xf numFmtId="168" fontId="17" fillId="0" borderId="26" xfId="0" applyNumberFormat="1" applyFont="1" applyFill="1" applyBorder="1" applyAlignment="1" applyProtection="1">
      <alignment vertical="center"/>
    </xf>
    <xf numFmtId="0" fontId="9" fillId="0" borderId="0" xfId="95" applyFont="1" applyFill="1" applyAlignment="1">
      <alignment vertical="top"/>
    </xf>
    <xf numFmtId="49" fontId="9" fillId="0" borderId="0" xfId="95" applyNumberFormat="1" applyFont="1" applyFill="1" applyBorder="1" applyAlignment="1">
      <alignment vertical="top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6" fillId="0" borderId="0" xfId="95" applyFont="1" applyFill="1" applyAlignment="1">
      <alignment horizontal="right" vertical="center"/>
    </xf>
    <xf numFmtId="164" fontId="16" fillId="0" borderId="0" xfId="0" applyNumberFormat="1" applyFont="1" applyFill="1" applyBorder="1" applyAlignment="1" applyProtection="1">
      <alignment horizontal="right" vertical="top"/>
    </xf>
    <xf numFmtId="0" fontId="1" fillId="0" borderId="0" xfId="95" applyFill="1" applyAlignment="1">
      <alignment horizontal="right"/>
    </xf>
    <xf numFmtId="0" fontId="1" fillId="0" borderId="0" xfId="95" applyFill="1" applyAlignment="1">
      <alignment horizontal="right" vertical="top"/>
    </xf>
    <xf numFmtId="0" fontId="10" fillId="0" borderId="0" xfId="0" applyNumberFormat="1" applyFont="1" applyFill="1" applyBorder="1" applyAlignment="1" applyProtection="1">
      <alignment horizontal="right" vertical="top"/>
    </xf>
    <xf numFmtId="0" fontId="1" fillId="0" borderId="0" xfId="95" applyFill="1" applyAlignment="1">
      <alignment horizontal="right" vertical="center"/>
    </xf>
    <xf numFmtId="0" fontId="16" fillId="0" borderId="0" xfId="95" applyFont="1" applyFill="1" applyAlignment="1">
      <alignment horizontal="right"/>
    </xf>
    <xf numFmtId="0" fontId="1" fillId="0" borderId="0" xfId="95" applyFont="1" applyBorder="1" applyAlignment="1">
      <alignment horizontal="right" vertical="center"/>
    </xf>
    <xf numFmtId="0" fontId="16" fillId="0" borderId="0" xfId="95" applyFont="1" applyBorder="1" applyAlignment="1">
      <alignment horizontal="right" vertical="center"/>
    </xf>
    <xf numFmtId="0" fontId="1" fillId="0" borderId="0" xfId="95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16" fillId="0" borderId="0" xfId="95" applyFont="1" applyFill="1" applyBorder="1" applyAlignment="1">
      <alignment horizontal="right" vertical="top"/>
    </xf>
    <xf numFmtId="0" fontId="1" fillId="0" borderId="0" xfId="95" applyFill="1" applyBorder="1" applyAlignment="1">
      <alignment horizontal="right"/>
    </xf>
    <xf numFmtId="0" fontId="8" fillId="0" borderId="0" xfId="95" applyFont="1" applyFill="1" applyBorder="1" applyAlignment="1">
      <alignment horizontal="right" vertical="top"/>
    </xf>
    <xf numFmtId="0" fontId="0" fillId="0" borderId="0" xfId="95" applyFont="1" applyBorder="1" applyAlignment="1">
      <alignment horizontal="right" vertical="top"/>
    </xf>
    <xf numFmtId="0" fontId="0" fillId="0" borderId="0" xfId="95" applyFont="1" applyFill="1" applyBorder="1" applyAlignment="1">
      <alignment horizontal="right" vertical="center"/>
    </xf>
    <xf numFmtId="0" fontId="0" fillId="0" borderId="0" xfId="0" applyFont="1" applyBorder="1" applyAlignment="1">
      <alignment horizontal="right" vertical="top"/>
    </xf>
    <xf numFmtId="0" fontId="10" fillId="0" borderId="0" xfId="0" applyNumberFormat="1" applyFont="1" applyFill="1" applyBorder="1" applyAlignment="1" applyProtection="1">
      <alignment horizontal="right" vertical="center"/>
    </xf>
    <xf numFmtId="4" fontId="79" fillId="0" borderId="0" xfId="0" applyNumberFormat="1" applyFont="1" applyFill="1" applyBorder="1" applyAlignment="1" applyProtection="1">
      <alignment horizontal="right" wrapText="1" shrinkToFit="1"/>
    </xf>
    <xf numFmtId="0" fontId="2" fillId="0" borderId="0" xfId="0" applyNumberFormat="1" applyFont="1" applyFill="1" applyBorder="1" applyAlignment="1" applyProtection="1">
      <alignment horizontal="right" wrapText="1" shrinkToFit="1"/>
    </xf>
    <xf numFmtId="4" fontId="78" fillId="0" borderId="0" xfId="0" applyNumberFormat="1" applyFont="1" applyAlignment="1">
      <alignment horizontal="right" wrapText="1" shrinkToFit="1"/>
    </xf>
    <xf numFmtId="4" fontId="6" fillId="0" borderId="0" xfId="95" applyNumberFormat="1" applyFont="1" applyFill="1" applyAlignment="1">
      <alignment horizontal="right" wrapText="1" shrinkToFit="1"/>
    </xf>
    <xf numFmtId="4" fontId="0" fillId="0" borderId="0" xfId="0" applyNumberFormat="1" applyFill="1" applyAlignment="1">
      <alignment horizontal="right" wrapText="1" shrinkToFit="1"/>
    </xf>
    <xf numFmtId="4" fontId="6" fillId="0" borderId="0" xfId="0" applyNumberFormat="1" applyFont="1" applyAlignment="1">
      <alignment horizontal="right" wrapText="1" shrinkToFit="1"/>
    </xf>
    <xf numFmtId="0" fontId="6" fillId="0" borderId="0" xfId="93" applyNumberFormat="1" applyFont="1" applyFill="1" applyAlignment="1"/>
    <xf numFmtId="0" fontId="0" fillId="0" borderId="0" xfId="0" applyFont="1" applyFill="1" applyAlignment="1"/>
    <xf numFmtId="0" fontId="30" fillId="0" borderId="0" xfId="0" applyNumberFormat="1" applyFont="1" applyFill="1" applyBorder="1" applyAlignment="1" applyProtection="1">
      <alignment horizontal="center"/>
    </xf>
    <xf numFmtId="0" fontId="17" fillId="0" borderId="20" xfId="0" applyNumberFormat="1" applyFont="1" applyFill="1" applyBorder="1" applyAlignment="1" applyProtection="1">
      <alignment horizontal="center" vertical="center"/>
    </xf>
    <xf numFmtId="0" fontId="17" fillId="0" borderId="2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75" fillId="0" borderId="0" xfId="0" applyNumberFormat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6" fillId="0" borderId="0" xfId="93" quotePrefix="1" applyNumberFormat="1" applyFont="1" applyFill="1" applyAlignment="1"/>
  </cellXfs>
  <cellStyles count="141">
    <cellStyle name="_Ceník CBC - 03,2007" xfId="1"/>
    <cellStyle name="_EPS" xfId="2"/>
    <cellStyle name="_EZS" xfId="3"/>
    <cellStyle name="20 % – Zvýraznění1" xfId="4" builtinId="30" customBuiltin="1"/>
    <cellStyle name="20 % – Zvýraznění2" xfId="5" builtinId="34" customBuiltin="1"/>
    <cellStyle name="20 % – Zvýraznění3" xfId="6" builtinId="38" customBuiltin="1"/>
    <cellStyle name="20 % – Zvýraznění4" xfId="7" builtinId="42" customBuiltin="1"/>
    <cellStyle name="20 % – Zvýraznění5" xfId="8" builtinId="46" customBuiltin="1"/>
    <cellStyle name="20 % – Zvýraznění6" xfId="9" builtinId="50" customBuiltin="1"/>
    <cellStyle name="20 % - zvýraznenie1" xfId="10"/>
    <cellStyle name="20 % - zvýraznenie2" xfId="11"/>
    <cellStyle name="20 % - zvýraznenie3" xfId="12"/>
    <cellStyle name="20 % - zvýraznenie4" xfId="13"/>
    <cellStyle name="20 % - zvýraznenie5" xfId="14"/>
    <cellStyle name="20 % - zvýraznenie6" xfId="15"/>
    <cellStyle name="40 % – Zvýraznění1" xfId="16" builtinId="31" customBuiltin="1"/>
    <cellStyle name="40 % – Zvýraznění2" xfId="17" builtinId="35" customBuiltin="1"/>
    <cellStyle name="40 % – Zvýraznění3" xfId="18" builtinId="39" customBuiltin="1"/>
    <cellStyle name="40 % – Zvýraznění4" xfId="19" builtinId="43" customBuiltin="1"/>
    <cellStyle name="40 % – Zvýraznění5" xfId="20" builtinId="47" customBuiltin="1"/>
    <cellStyle name="40 % – Zvýraznění6" xfId="21" builtinId="51" customBuiltin="1"/>
    <cellStyle name="40 % - zvýraznenie1" xfId="22"/>
    <cellStyle name="40 % - zvýraznenie2" xfId="23"/>
    <cellStyle name="40 % - zvýraznenie3" xfId="24"/>
    <cellStyle name="40 % - zvýraznenie4" xfId="25"/>
    <cellStyle name="40 % - zvýraznenie5" xfId="26"/>
    <cellStyle name="40 % - zvýraznenie6" xfId="27"/>
    <cellStyle name="60 % – Zvýraznění1" xfId="28" builtinId="32" customBuiltin="1"/>
    <cellStyle name="60 % – Zvýraznění2" xfId="29" builtinId="36" customBuiltin="1"/>
    <cellStyle name="60 % – Zvýraznění3" xfId="30" builtinId="40" customBuiltin="1"/>
    <cellStyle name="60 % – Zvýraznění4" xfId="31" builtinId="44" customBuiltin="1"/>
    <cellStyle name="60 % – Zvýraznění5" xfId="32" builtinId="48" customBuiltin="1"/>
    <cellStyle name="60 % – Zvýraznění6" xfId="33" builtinId="52" customBuiltin="1"/>
    <cellStyle name="60 % - zvýraznenie1" xfId="34"/>
    <cellStyle name="60 % - zvýraznenie2" xfId="35"/>
    <cellStyle name="60 % - zvýraznenie3" xfId="36"/>
    <cellStyle name="60 % - zvýraznenie4" xfId="37"/>
    <cellStyle name="60 % - zvýraznenie5" xfId="38"/>
    <cellStyle name="60 % - zvýraznenie6" xfId="39"/>
    <cellStyle name="blok_cen" xfId="40"/>
    <cellStyle name="Celkem" xfId="41" builtinId="25" customBuiltin="1"/>
    <cellStyle name="Comma [0]_laroux" xfId="42"/>
    <cellStyle name="Comma_laroux" xfId="43"/>
    <cellStyle name="Currency [0]_laroux" xfId="44"/>
    <cellStyle name="Currency_laroux" xfId="45"/>
    <cellStyle name="čárky 2" xfId="46"/>
    <cellStyle name="Dezimal [0]_Compiling Utility Macros" xfId="47"/>
    <cellStyle name="Dezimal_Compiling Utility Macros" xfId="48"/>
    <cellStyle name="Dobrá" xfId="49"/>
    <cellStyle name="Euro" xfId="50"/>
    <cellStyle name="H1" xfId="51"/>
    <cellStyle name="H2" xfId="52"/>
    <cellStyle name="H3" xfId="53"/>
    <cellStyle name="H4" xfId="54"/>
    <cellStyle name="Hypertextový odkaz 2" xfId="55"/>
    <cellStyle name="Hypertextový odkaz 3" xfId="56"/>
    <cellStyle name="Chybně" xfId="57"/>
    <cellStyle name="KAPITOLA" xfId="58"/>
    <cellStyle name="Kontrolná bunka" xfId="59"/>
    <cellStyle name="Kontrolní buňka" xfId="60" builtinId="23" customBuiltin="1"/>
    <cellStyle name="MřížkaNormální" xfId="61"/>
    <cellStyle name="Nadpis 1" xfId="62" builtinId="16" customBuiltin="1"/>
    <cellStyle name="Nadpis 2" xfId="63" builtinId="17" customBuiltin="1"/>
    <cellStyle name="Nadpis 3" xfId="64" builtinId="18" customBuiltin="1"/>
    <cellStyle name="Nadpis 4" xfId="65" builtinId="19" customBuiltin="1"/>
    <cellStyle name="Nadpis1" xfId="66"/>
    <cellStyle name="Nadpis2" xfId="67"/>
    <cellStyle name="Nadpis3" xfId="68"/>
    <cellStyle name="Název" xfId="69" builtinId="15" customBuiltin="1"/>
    <cellStyle name="Neutrálna" xfId="70"/>
    <cellStyle name="Neutrální" xfId="71" builtinId="28" customBuiltin="1"/>
    <cellStyle name="Neutrální 2" xfId="72"/>
    <cellStyle name="Normal_0201axi2" xfId="73"/>
    <cellStyle name="Normal_Cenik GE Securitynew" xfId="74"/>
    <cellStyle name="Normale_NEWAY-£" xfId="75"/>
    <cellStyle name="Normální" xfId="0" builtinId="0"/>
    <cellStyle name="normální 10" xfId="76"/>
    <cellStyle name="normální 10 2" xfId="77"/>
    <cellStyle name="normální 10_sab_cenik_eshop" xfId="78"/>
    <cellStyle name="normální 11" xfId="79"/>
    <cellStyle name="normální 12" xfId="80"/>
    <cellStyle name="Normální 13" xfId="81"/>
    <cellStyle name="Normální 14" xfId="82"/>
    <cellStyle name="Normální 15" xfId="83"/>
    <cellStyle name="normální 2" xfId="84"/>
    <cellStyle name="normální 2 2" xfId="85"/>
    <cellStyle name="normální 3" xfId="86"/>
    <cellStyle name="normální 4" xfId="87"/>
    <cellStyle name="normální 5" xfId="88"/>
    <cellStyle name="normální 6" xfId="89"/>
    <cellStyle name="normální 7" xfId="90"/>
    <cellStyle name="normální 8" xfId="91"/>
    <cellStyle name="normální 9" xfId="92"/>
    <cellStyle name="normální_List1" xfId="93"/>
    <cellStyle name="normální_PERIMETRIE_IP CCTV" xfId="94"/>
    <cellStyle name="normální_Rozpočet" xfId="95"/>
    <cellStyle name="normální_Výkaz výměr" xfId="96"/>
    <cellStyle name="Normalny_Pr1taa2000A" xfId="97"/>
    <cellStyle name="ODDIL" xfId="98"/>
    <cellStyle name="POLOŽKA" xfId="99"/>
    <cellStyle name="PopisSystému" xfId="100"/>
    <cellStyle name="Poznámka" xfId="101" builtinId="10" customBuiltin="1"/>
    <cellStyle name="Prepojená bunka" xfId="102"/>
    <cellStyle name="procent 2" xfId="103"/>
    <cellStyle name="Propojená buňka" xfId="104" builtinId="24" customBuiltin="1"/>
    <cellStyle name="R_cert" xfId="105"/>
    <cellStyle name="R_new" xfId="106"/>
    <cellStyle name="R_price" xfId="107"/>
    <cellStyle name="R_text" xfId="108"/>
    <cellStyle name="R_text_important" xfId="109"/>
    <cellStyle name="R_text2" xfId="110"/>
    <cellStyle name="R_type" xfId="111"/>
    <cellStyle name="Spolu" xfId="112"/>
    <cellStyle name="Správně" xfId="113" builtinId="26" customBuiltin="1"/>
    <cellStyle name="Správně 2" xfId="114"/>
    <cellStyle name="Standard_Anpassen der Amortisation" xfId="115"/>
    <cellStyle name="Styl 1" xfId="116"/>
    <cellStyle name="Text upozornění" xfId="117" builtinId="11" customBuiltin="1"/>
    <cellStyle name="Text upozornenia" xfId="118"/>
    <cellStyle name="Titul" xfId="119"/>
    <cellStyle name="TYP ŘÁDKU_1" xfId="120"/>
    <cellStyle name="Vstup" xfId="121" builtinId="20" customBuiltin="1"/>
    <cellStyle name="Výpočet" xfId="122" builtinId="22" customBuiltin="1"/>
    <cellStyle name="Výstup" xfId="123" builtinId="21" customBuiltin="1"/>
    <cellStyle name="Vysvětlující text" xfId="124" builtinId="53" customBuiltin="1"/>
    <cellStyle name="Vysvetľujúci text" xfId="125"/>
    <cellStyle name="Währung [0]_Compiling Utility Macros" xfId="126"/>
    <cellStyle name="Währung_Compiling Utility Macros" xfId="127"/>
    <cellStyle name="Zlá" xfId="128"/>
    <cellStyle name="Zvýraznění 1" xfId="129" builtinId="29" customBuiltin="1"/>
    <cellStyle name="Zvýraznění 2" xfId="130" builtinId="33" customBuiltin="1"/>
    <cellStyle name="Zvýraznění 3" xfId="131" builtinId="37" customBuiltin="1"/>
    <cellStyle name="Zvýraznění 4" xfId="132" builtinId="41" customBuiltin="1"/>
    <cellStyle name="Zvýraznění 5" xfId="133" builtinId="45" customBuiltin="1"/>
    <cellStyle name="Zvýraznění 6" xfId="134" builtinId="49" customBuiltin="1"/>
    <cellStyle name="Zvýraznenie1" xfId="135"/>
    <cellStyle name="Zvýraznenie2" xfId="136"/>
    <cellStyle name="Zvýraznenie3" xfId="137"/>
    <cellStyle name="Zvýraznenie4" xfId="138"/>
    <cellStyle name="Zvýraznenie5" xfId="139"/>
    <cellStyle name="Zvýraznenie6" xfId="14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B73B9"/>
      <rgbColor rgb="0008A5E1"/>
      <rgbColor rgb="008FBCE6"/>
      <rgbColor rgb="00CCFFFF"/>
      <rgbColor rgb="00ADD566"/>
      <rgbColor rgb="0076B90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view="pageBreakPreview" zoomScaleNormal="100" zoomScaleSheetLayoutView="100" workbookViewId="0">
      <selection activeCell="D23" sqref="D23"/>
    </sheetView>
  </sheetViews>
  <sheetFormatPr defaultColWidth="8.85546875" defaultRowHeight="12.4" customHeight="1"/>
  <cols>
    <col min="1" max="1" width="10.42578125" style="1" customWidth="1"/>
    <col min="2" max="2" width="13.7109375" style="3" customWidth="1"/>
    <col min="3" max="3" width="68.42578125" style="12" customWidth="1"/>
    <col min="4" max="4" width="13.7109375" style="2" bestFit="1" customWidth="1"/>
    <col min="5" max="5" width="15.140625" style="87" bestFit="1" customWidth="1"/>
    <col min="6" max="16384" width="8.85546875" style="1"/>
  </cols>
  <sheetData>
    <row r="1" spans="1:7" ht="26.25">
      <c r="A1" s="323" t="s">
        <v>171</v>
      </c>
      <c r="B1" s="323"/>
      <c r="C1" s="323"/>
      <c r="D1" s="323"/>
      <c r="E1" s="323"/>
    </row>
    <row r="2" spans="1:7" ht="15.6" customHeight="1">
      <c r="B2" s="17"/>
      <c r="D2" s="26"/>
      <c r="E2" s="88"/>
    </row>
    <row r="3" spans="1:7" s="88" customFormat="1" ht="26.45" customHeight="1">
      <c r="A3" s="325" t="s">
        <v>178</v>
      </c>
      <c r="B3" s="325"/>
      <c r="C3" s="272"/>
      <c r="D3" s="324" t="s">
        <v>179</v>
      </c>
      <c r="E3" s="324"/>
    </row>
    <row r="4" spans="1:7" ht="15.6" customHeight="1">
      <c r="B4" s="17"/>
      <c r="D4" s="283" t="s">
        <v>172</v>
      </c>
      <c r="E4" s="283" t="s">
        <v>173</v>
      </c>
    </row>
    <row r="5" spans="1:7" ht="15.6" customHeight="1">
      <c r="A5" s="270" t="s">
        <v>174</v>
      </c>
      <c r="B5" s="88"/>
      <c r="C5" s="271"/>
      <c r="D5" s="268">
        <f>EZS!F79</f>
        <v>0</v>
      </c>
      <c r="E5" s="268">
        <f>EZS!H79</f>
        <v>0</v>
      </c>
    </row>
    <row r="6" spans="1:7" ht="14.25" customHeight="1">
      <c r="A6" s="270" t="s">
        <v>203</v>
      </c>
      <c r="B6" s="49"/>
      <c r="C6" s="50"/>
      <c r="D6" s="268">
        <f>ID!F73</f>
        <v>0</v>
      </c>
      <c r="E6" s="268">
        <f>ID!H73</f>
        <v>0</v>
      </c>
    </row>
    <row r="7" spans="1:7" ht="12.75">
      <c r="A7" s="270" t="s">
        <v>76</v>
      </c>
      <c r="B7" s="49"/>
      <c r="C7" s="50"/>
      <c r="D7" s="268">
        <f>'ID-Aut. závora'!F31</f>
        <v>0</v>
      </c>
      <c r="E7" s="268">
        <f>'ID-Aut. závora'!H31</f>
        <v>0</v>
      </c>
    </row>
    <row r="8" spans="1:7" ht="14.25" customHeight="1">
      <c r="A8" s="170" t="s">
        <v>175</v>
      </c>
      <c r="B8" s="49"/>
      <c r="C8" s="50"/>
      <c r="D8" s="268">
        <f>SKS!F93</f>
        <v>0</v>
      </c>
      <c r="E8" s="268">
        <f>SKS!H93</f>
        <v>0</v>
      </c>
    </row>
    <row r="9" spans="1:7" s="121" customFormat="1" ht="12.75">
      <c r="A9" s="326" t="s">
        <v>214</v>
      </c>
      <c r="B9" s="326"/>
      <c r="C9" s="326"/>
      <c r="D9" s="268">
        <f>'PERIMETRIE_IP CCTV'!F27</f>
        <v>0</v>
      </c>
      <c r="E9" s="268">
        <f>'PERIMETRIE_IP CCTV'!H27</f>
        <v>0</v>
      </c>
    </row>
    <row r="10" spans="1:7" s="121" customFormat="1" ht="12.75">
      <c r="A10" s="170" t="s">
        <v>70</v>
      </c>
      <c r="B10" s="49"/>
      <c r="C10" s="50"/>
      <c r="D10" s="268">
        <f>JČ!F33</f>
        <v>0</v>
      </c>
      <c r="E10" s="268">
        <f>JČ!H33</f>
        <v>0</v>
      </c>
    </row>
    <row r="11" spans="1:7" s="121" customFormat="1" ht="12.75">
      <c r="A11" s="170" t="s">
        <v>176</v>
      </c>
      <c r="B11" s="49"/>
      <c r="C11" s="50"/>
      <c r="D11" s="268">
        <f>'Vyvolávací systém'!F26</f>
        <v>0</v>
      </c>
      <c r="E11" s="268">
        <f>'Vyvolávací systém'!H26</f>
        <v>0</v>
      </c>
    </row>
    <row r="12" spans="1:7" s="121" customFormat="1" ht="12.75">
      <c r="A12" s="170" t="s">
        <v>77</v>
      </c>
      <c r="B12" s="49"/>
      <c r="C12" s="50"/>
      <c r="D12" s="268">
        <f>MKS!F46</f>
        <v>0</v>
      </c>
      <c r="E12" s="268">
        <f>MKS!H46</f>
        <v>0</v>
      </c>
    </row>
    <row r="13" spans="1:7" s="121" customFormat="1" ht="12.75">
      <c r="A13" s="269"/>
      <c r="B13" s="49"/>
      <c r="C13" s="50"/>
      <c r="D13" s="268"/>
      <c r="E13" s="268"/>
    </row>
    <row r="14" spans="1:7" s="121" customFormat="1" ht="15">
      <c r="A14" s="273" t="s">
        <v>177</v>
      </c>
      <c r="B14" s="274"/>
      <c r="C14" s="275"/>
      <c r="D14" s="276"/>
      <c r="E14" s="277"/>
    </row>
    <row r="15" spans="1:7" ht="12.75">
      <c r="A15" s="289" t="s">
        <v>130</v>
      </c>
      <c r="B15" s="290"/>
      <c r="C15" s="291"/>
      <c r="D15" s="292">
        <f>SUM(D5:D12)</f>
        <v>0</v>
      </c>
      <c r="E15" s="293">
        <f>SUM(E5:E12)</f>
        <v>0</v>
      </c>
      <c r="G15" s="50"/>
    </row>
    <row r="16" spans="1:7" ht="13.5" thickBot="1">
      <c r="A16" s="284"/>
      <c r="B16" s="285"/>
      <c r="C16" s="286"/>
      <c r="D16" s="287"/>
      <c r="E16" s="288"/>
      <c r="G16" s="50"/>
    </row>
    <row r="17" spans="1:7" s="121" customFormat="1" ht="17.25" thickTop="1" thickBot="1">
      <c r="A17" s="278" t="s">
        <v>131</v>
      </c>
      <c r="B17" s="279"/>
      <c r="C17" s="280"/>
      <c r="D17" s="281"/>
      <c r="E17" s="282">
        <f>D15+E15</f>
        <v>0</v>
      </c>
      <c r="G17" s="122"/>
    </row>
    <row r="18" spans="1:7" ht="12.4" customHeight="1" thickTop="1">
      <c r="A18" s="51"/>
      <c r="B18" s="49"/>
      <c r="C18" s="50"/>
      <c r="D18" s="40"/>
      <c r="E18" s="173"/>
      <c r="G18" s="50"/>
    </row>
    <row r="19" spans="1:7" ht="12.4" customHeight="1">
      <c r="A19" s="51"/>
      <c r="B19" s="49"/>
      <c r="C19" s="50"/>
      <c r="D19" s="40"/>
      <c r="E19" s="173"/>
      <c r="G19" s="50"/>
    </row>
    <row r="20" spans="1:7" ht="12.4" customHeight="1">
      <c r="A20" s="190"/>
      <c r="B20" s="49"/>
      <c r="C20" s="50"/>
      <c r="D20" s="40"/>
      <c r="E20" s="173"/>
      <c r="G20" s="50"/>
    </row>
    <row r="21" spans="1:7" ht="12.75">
      <c r="B21" s="49"/>
      <c r="C21" s="50"/>
      <c r="D21" s="26"/>
      <c r="E21" s="88"/>
    </row>
    <row r="22" spans="1:7" ht="12.75">
      <c r="B22" s="49"/>
      <c r="C22" s="50"/>
      <c r="D22" s="26"/>
      <c r="E22" s="88"/>
    </row>
    <row r="23" spans="1:7" ht="36" customHeight="1">
      <c r="B23" s="49"/>
      <c r="C23" s="50"/>
      <c r="D23" s="26"/>
      <c r="E23" s="88"/>
    </row>
    <row r="24" spans="1:7" ht="24" customHeight="1">
      <c r="B24" s="49"/>
      <c r="C24" s="50"/>
      <c r="D24" s="26"/>
      <c r="E24" s="88"/>
    </row>
    <row r="25" spans="1:7" ht="15" customHeight="1">
      <c r="B25" s="49"/>
      <c r="C25" s="50"/>
      <c r="D25" s="26"/>
      <c r="E25" s="88"/>
      <c r="G25" s="50"/>
    </row>
    <row r="26" spans="1:7" ht="23.25" customHeight="1">
      <c r="B26" s="49"/>
      <c r="C26" s="50"/>
      <c r="D26" s="26"/>
      <c r="E26" s="88"/>
      <c r="G26" s="50"/>
    </row>
    <row r="27" spans="1:7" ht="15" customHeight="1">
      <c r="B27" s="49"/>
      <c r="C27" s="50"/>
      <c r="D27" s="26"/>
      <c r="E27" s="88"/>
      <c r="G27" s="50"/>
    </row>
    <row r="28" spans="1:7" ht="15" customHeight="1">
      <c r="B28" s="49"/>
      <c r="C28" s="50"/>
      <c r="D28" s="26"/>
      <c r="E28" s="88"/>
      <c r="G28" s="50"/>
    </row>
    <row r="29" spans="1:7" ht="15" customHeight="1">
      <c r="B29" s="49"/>
      <c r="C29" s="50"/>
      <c r="D29" s="26"/>
      <c r="E29" s="88"/>
      <c r="G29" s="50"/>
    </row>
    <row r="30" spans="1:7" ht="12.4" customHeight="1">
      <c r="B30" s="11"/>
      <c r="D30" s="26"/>
      <c r="E30" s="88"/>
    </row>
    <row r="31" spans="1:7" ht="12.4" customHeight="1">
      <c r="B31" s="11"/>
      <c r="D31" s="26"/>
      <c r="E31" s="88"/>
    </row>
    <row r="32" spans="1:7" ht="12.4" customHeight="1">
      <c r="A32" s="190"/>
      <c r="B32" s="11"/>
      <c r="D32" s="26"/>
      <c r="E32" s="88"/>
    </row>
    <row r="33" spans="1:5" s="121" customFormat="1" ht="12.4" customHeight="1">
      <c r="B33" s="39"/>
      <c r="C33" s="93"/>
      <c r="D33" s="176"/>
      <c r="E33" s="88"/>
    </row>
    <row r="34" spans="1:5" s="121" customFormat="1" ht="12.4" customHeight="1">
      <c r="B34" s="39"/>
      <c r="C34" s="104"/>
      <c r="D34" s="176"/>
      <c r="E34" s="88"/>
    </row>
    <row r="35" spans="1:5" s="121" customFormat="1" ht="12.4" customHeight="1">
      <c r="B35" s="39"/>
      <c r="C35" s="104"/>
      <c r="D35" s="176"/>
      <c r="E35" s="88"/>
    </row>
    <row r="36" spans="1:5" ht="12.4" customHeight="1">
      <c r="A36" s="190"/>
      <c r="B36" s="11"/>
      <c r="D36" s="26"/>
      <c r="E36" s="88"/>
    </row>
    <row r="37" spans="1:5" ht="12.4" customHeight="1">
      <c r="A37" s="190"/>
      <c r="B37" s="11"/>
      <c r="C37" s="93"/>
      <c r="D37" s="176"/>
      <c r="E37" s="88"/>
    </row>
    <row r="38" spans="1:5" ht="12.4" customHeight="1">
      <c r="A38" s="190"/>
      <c r="B38" s="11"/>
      <c r="C38" s="93"/>
      <c r="D38" s="176"/>
      <c r="E38" s="88"/>
    </row>
    <row r="39" spans="1:5" ht="12.4" customHeight="1">
      <c r="C39" s="93"/>
      <c r="D39" s="176"/>
      <c r="E39" s="88"/>
    </row>
    <row r="40" spans="1:5" ht="12.4" customHeight="1">
      <c r="C40" s="93"/>
      <c r="D40" s="176"/>
      <c r="E40" s="88"/>
    </row>
    <row r="41" spans="1:5" ht="12.4" customHeight="1">
      <c r="C41" s="93"/>
      <c r="D41" s="176"/>
      <c r="E41" s="88"/>
    </row>
    <row r="42" spans="1:5" ht="12.4" customHeight="1">
      <c r="C42" s="98"/>
      <c r="D42" s="169"/>
      <c r="E42" s="88"/>
    </row>
    <row r="43" spans="1:5" ht="12.4" customHeight="1">
      <c r="A43" s="13"/>
      <c r="B43" s="11"/>
      <c r="C43" s="1"/>
      <c r="D43" s="26"/>
      <c r="E43" s="88"/>
    </row>
    <row r="44" spans="1:5" ht="12.4" customHeight="1">
      <c r="B44" s="49"/>
      <c r="C44" s="50"/>
      <c r="E44" s="88"/>
    </row>
    <row r="45" spans="1:5" ht="12.4" customHeight="1">
      <c r="B45" s="49"/>
      <c r="C45" s="50"/>
      <c r="E45" s="88"/>
    </row>
    <row r="46" spans="1:5" ht="12.4" customHeight="1">
      <c r="B46" s="23"/>
      <c r="C46" s="98"/>
      <c r="D46" s="169"/>
      <c r="E46" s="88"/>
    </row>
    <row r="47" spans="1:5" ht="12.4" customHeight="1">
      <c r="B47" s="11"/>
      <c r="C47" s="103"/>
      <c r="E47" s="88"/>
    </row>
    <row r="48" spans="1:5" ht="12.4" customHeight="1">
      <c r="B48" s="11"/>
      <c r="C48" s="103"/>
      <c r="E48" s="88"/>
    </row>
    <row r="49" spans="1:5" ht="12.4" customHeight="1">
      <c r="B49" s="11"/>
      <c r="C49" s="103"/>
      <c r="E49" s="88"/>
    </row>
    <row r="50" spans="1:5" ht="12.4" customHeight="1">
      <c r="B50" s="11"/>
      <c r="C50" s="103"/>
      <c r="E50" s="88"/>
    </row>
    <row r="51" spans="1:5" ht="12.4" customHeight="1">
      <c r="B51" s="11"/>
      <c r="C51" s="148"/>
      <c r="E51" s="88"/>
    </row>
    <row r="52" spans="1:5" ht="12.4" customHeight="1">
      <c r="B52" s="11"/>
      <c r="C52" s="103"/>
      <c r="E52" s="88"/>
    </row>
    <row r="53" spans="1:5" ht="12.4" customHeight="1">
      <c r="B53" s="11"/>
      <c r="C53" s="148"/>
      <c r="E53" s="88"/>
    </row>
    <row r="54" spans="1:5" ht="12" customHeight="1">
      <c r="B54" s="11"/>
      <c r="C54" s="103"/>
      <c r="E54" s="88"/>
    </row>
    <row r="55" spans="1:5" ht="12.4" customHeight="1">
      <c r="A55" s="123"/>
      <c r="C55" s="103"/>
      <c r="E55" s="88"/>
    </row>
    <row r="56" spans="1:5" ht="12.4" customHeight="1">
      <c r="A56" s="123"/>
      <c r="C56" s="103"/>
      <c r="E56" s="88"/>
    </row>
    <row r="57" spans="1:5" ht="12.4" customHeight="1">
      <c r="B57" s="4"/>
      <c r="C57" s="103"/>
      <c r="D57" s="26"/>
      <c r="E57" s="88"/>
    </row>
    <row r="58" spans="1:5" s="13" customFormat="1" ht="15.6" hidden="1" customHeight="1" thickBot="1">
      <c r="A58" s="14"/>
      <c r="B58" s="15"/>
      <c r="C58" s="30"/>
      <c r="D58" s="31"/>
      <c r="E58" s="89"/>
    </row>
    <row r="59" spans="1:5" ht="12.4" customHeight="1">
      <c r="B59" s="4"/>
      <c r="C59" s="1"/>
      <c r="D59" s="26"/>
      <c r="E59" s="88"/>
    </row>
    <row r="60" spans="1:5" ht="15.6" customHeight="1">
      <c r="A60" s="321"/>
      <c r="B60" s="322"/>
      <c r="C60" s="322"/>
    </row>
    <row r="61" spans="1:5" ht="12.4" customHeight="1">
      <c r="B61" s="4"/>
      <c r="C61" s="101"/>
      <c r="D61" s="74"/>
      <c r="E61" s="28"/>
    </row>
    <row r="62" spans="1:5" ht="12.4" customHeight="1">
      <c r="B62" s="4"/>
      <c r="C62" s="93"/>
      <c r="D62" s="74"/>
      <c r="E62" s="28"/>
    </row>
    <row r="63" spans="1:5" ht="12.4" customHeight="1">
      <c r="B63" s="4"/>
      <c r="C63" s="101"/>
      <c r="D63" s="74"/>
      <c r="E63" s="66"/>
    </row>
    <row r="64" spans="1:5" ht="12.4" customHeight="1">
      <c r="B64" s="4"/>
      <c r="C64" s="101"/>
      <c r="D64" s="74"/>
      <c r="E64" s="66"/>
    </row>
    <row r="65" spans="1:5" ht="12.4" customHeight="1">
      <c r="B65" s="4"/>
      <c r="C65" s="101"/>
      <c r="D65" s="74"/>
      <c r="E65" s="66"/>
    </row>
    <row r="66" spans="1:5" ht="12.4" customHeight="1">
      <c r="B66" s="4"/>
      <c r="C66" s="93"/>
      <c r="D66" s="74"/>
      <c r="E66" s="66"/>
    </row>
    <row r="67" spans="1:5" ht="12.4" customHeight="1">
      <c r="B67" s="4"/>
      <c r="C67" s="93"/>
      <c r="D67" s="74"/>
      <c r="E67" s="66"/>
    </row>
    <row r="68" spans="1:5" ht="12.4" customHeight="1">
      <c r="B68" s="4"/>
      <c r="C68" s="93"/>
      <c r="D68" s="74"/>
      <c r="E68" s="66"/>
    </row>
    <row r="69" spans="1:5" ht="12.4" customHeight="1">
      <c r="B69" s="4"/>
      <c r="C69" s="93"/>
      <c r="D69" s="74"/>
      <c r="E69" s="66"/>
    </row>
    <row r="70" spans="1:5" ht="12.4" customHeight="1">
      <c r="B70" s="4"/>
      <c r="C70" s="93"/>
      <c r="D70" s="74"/>
      <c r="E70" s="66"/>
    </row>
    <row r="71" spans="1:5" ht="12.4" customHeight="1">
      <c r="B71" s="4"/>
      <c r="C71" s="93"/>
      <c r="D71" s="74"/>
      <c r="E71" s="66"/>
    </row>
    <row r="72" spans="1:5" ht="12.4" customHeight="1">
      <c r="B72" s="4"/>
      <c r="C72" s="1"/>
      <c r="D72" s="170"/>
      <c r="E72" s="88"/>
    </row>
    <row r="73" spans="1:5" ht="12.4" customHeight="1">
      <c r="B73" s="4"/>
      <c r="C73" s="1"/>
      <c r="D73" s="170"/>
      <c r="E73" s="88"/>
    </row>
    <row r="74" spans="1:5" s="13" customFormat="1" ht="15.6" hidden="1" customHeight="1" thickBot="1">
      <c r="A74" s="14"/>
      <c r="B74" s="15"/>
      <c r="C74" s="30"/>
      <c r="D74" s="31"/>
      <c r="E74" s="89"/>
    </row>
    <row r="75" spans="1:5" ht="12.4" hidden="1" customHeight="1" thickBot="1">
      <c r="B75" s="4"/>
      <c r="C75" s="1"/>
      <c r="D75" s="26"/>
      <c r="E75" s="88"/>
    </row>
    <row r="76" spans="1:5" s="13" customFormat="1" ht="15.6" hidden="1" customHeight="1" thickBot="1">
      <c r="A76" s="14"/>
      <c r="B76" s="15"/>
      <c r="C76" s="30"/>
      <c r="D76" s="31"/>
      <c r="E76" s="89"/>
    </row>
    <row r="77" spans="1:5" ht="12.75">
      <c r="B77" s="4"/>
      <c r="C77" s="1"/>
      <c r="D77" s="26"/>
      <c r="E77" s="88"/>
    </row>
    <row r="79" spans="1:5" ht="12.75">
      <c r="C79" s="13"/>
    </row>
  </sheetData>
  <mergeCells count="5">
    <mergeCell ref="A60:C60"/>
    <mergeCell ref="A1:E1"/>
    <mergeCell ref="D3:E3"/>
    <mergeCell ref="A3:B3"/>
    <mergeCell ref="A9:C9"/>
  </mergeCells>
  <printOptions horizontalCentered="1"/>
  <pageMargins left="0.27559055118110237" right="0.27559055118110237" top="0.51181102362204722" bottom="1.0236220472440944" header="0.31496062992125984" footer="0.78740157480314965"/>
  <pageSetup paperSize="9" scale="82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view="pageBreakPreview" topLeftCell="A19" zoomScaleNormal="100" zoomScaleSheetLayoutView="100" workbookViewId="0">
      <selection activeCell="E6" sqref="E6"/>
    </sheetView>
  </sheetViews>
  <sheetFormatPr defaultColWidth="8.85546875" defaultRowHeight="12.4" customHeight="1"/>
  <cols>
    <col min="1" max="1" width="10.42578125" style="1" customWidth="1"/>
    <col min="2" max="2" width="87.28515625" style="12" customWidth="1"/>
    <col min="3" max="3" width="6.28515625" style="2" customWidth="1"/>
    <col min="4" max="4" width="7" style="87" customWidth="1"/>
    <col min="5" max="5" width="13.7109375" style="128" bestFit="1" customWidth="1"/>
    <col min="6" max="6" width="13.42578125" style="128" bestFit="1" customWidth="1"/>
    <col min="7" max="7" width="12.7109375" style="128" bestFit="1" customWidth="1"/>
    <col min="8" max="8" width="13.42578125" style="128" bestFit="1" customWidth="1"/>
    <col min="9" max="16384" width="8.85546875" style="1"/>
  </cols>
  <sheetData>
    <row r="1" spans="1:8" ht="18">
      <c r="A1" s="327" t="s">
        <v>174</v>
      </c>
      <c r="B1" s="327"/>
      <c r="C1" s="26"/>
      <c r="D1" s="88"/>
      <c r="E1" s="19"/>
      <c r="F1" s="19"/>
      <c r="G1" s="19"/>
      <c r="H1" s="19"/>
    </row>
    <row r="2" spans="1:8" ht="15.6" customHeight="1">
      <c r="C2" s="26"/>
      <c r="D2" s="88"/>
      <c r="E2" s="19"/>
      <c r="F2" s="19"/>
      <c r="G2" s="19"/>
      <c r="H2" s="19"/>
    </row>
    <row r="3" spans="1:8" s="88" customFormat="1" ht="26.45" customHeight="1">
      <c r="A3" s="106"/>
      <c r="B3" s="107" t="s">
        <v>5</v>
      </c>
      <c r="C3" s="107" t="s">
        <v>0</v>
      </c>
      <c r="D3" s="172" t="s">
        <v>1</v>
      </c>
      <c r="E3" s="127" t="s">
        <v>100</v>
      </c>
      <c r="F3" s="127" t="s">
        <v>101</v>
      </c>
      <c r="G3" s="127" t="s">
        <v>102</v>
      </c>
      <c r="H3" s="127" t="s">
        <v>103</v>
      </c>
    </row>
    <row r="4" spans="1:8" ht="15.6" customHeight="1">
      <c r="C4" s="26"/>
      <c r="D4" s="88"/>
      <c r="E4" s="19"/>
      <c r="F4" s="19"/>
      <c r="G4" s="19"/>
      <c r="H4" s="19"/>
    </row>
    <row r="5" spans="1:8" ht="15.6" customHeight="1">
      <c r="A5" s="190" t="s">
        <v>182</v>
      </c>
      <c r="B5" s="17"/>
      <c r="C5" s="26"/>
      <c r="D5" s="88"/>
      <c r="E5" s="19"/>
      <c r="F5" s="19"/>
      <c r="G5" s="19"/>
      <c r="H5" s="19"/>
    </row>
    <row r="6" spans="1:8" s="121" customFormat="1" ht="33.75">
      <c r="B6" s="50" t="s">
        <v>207</v>
      </c>
      <c r="C6" s="29">
        <v>1</v>
      </c>
      <c r="D6" s="88" t="s">
        <v>3</v>
      </c>
      <c r="E6" s="265"/>
      <c r="F6" s="265">
        <f>E6*C6</f>
        <v>0</v>
      </c>
      <c r="G6" s="265"/>
      <c r="H6" s="265">
        <f>G6*C6</f>
        <v>0</v>
      </c>
    </row>
    <row r="7" spans="1:8" ht="12.75">
      <c r="B7" s="50" t="s">
        <v>98</v>
      </c>
      <c r="C7" s="29">
        <v>1</v>
      </c>
      <c r="D7" s="88" t="s">
        <v>3</v>
      </c>
      <c r="E7" s="265"/>
      <c r="F7" s="265">
        <f t="shared" ref="F7:F19" si="0">E7*C7</f>
        <v>0</v>
      </c>
      <c r="G7" s="265"/>
      <c r="H7" s="265">
        <f t="shared" ref="H7:H19" si="1">G7*C7</f>
        <v>0</v>
      </c>
    </row>
    <row r="8" spans="1:8" s="121" customFormat="1" ht="22.5">
      <c r="B8" s="50" t="s">
        <v>208</v>
      </c>
      <c r="C8" s="29">
        <v>3</v>
      </c>
      <c r="D8" s="88" t="s">
        <v>3</v>
      </c>
      <c r="E8" s="265"/>
      <c r="F8" s="265">
        <f t="shared" si="0"/>
        <v>0</v>
      </c>
      <c r="G8" s="265"/>
      <c r="H8" s="265">
        <f t="shared" si="1"/>
        <v>0</v>
      </c>
    </row>
    <row r="9" spans="1:8" ht="14.25" customHeight="1">
      <c r="B9" s="50" t="s">
        <v>180</v>
      </c>
      <c r="C9" s="29">
        <v>3</v>
      </c>
      <c r="D9" s="88" t="s">
        <v>3</v>
      </c>
      <c r="E9" s="265"/>
      <c r="F9" s="265">
        <f t="shared" si="0"/>
        <v>0</v>
      </c>
      <c r="G9" s="265"/>
      <c r="H9" s="265">
        <f t="shared" si="1"/>
        <v>0</v>
      </c>
    </row>
    <row r="10" spans="1:8" ht="12.75">
      <c r="B10" s="50" t="s">
        <v>205</v>
      </c>
      <c r="C10" s="29">
        <v>1</v>
      </c>
      <c r="D10" s="88" t="s">
        <v>3</v>
      </c>
      <c r="E10" s="265"/>
      <c r="F10" s="265">
        <f t="shared" si="0"/>
        <v>0</v>
      </c>
      <c r="G10" s="265"/>
      <c r="H10" s="265">
        <f t="shared" si="1"/>
        <v>0</v>
      </c>
    </row>
    <row r="11" spans="1:8" ht="14.25" customHeight="1">
      <c r="B11" s="50" t="s">
        <v>202</v>
      </c>
      <c r="C11" s="29">
        <v>4</v>
      </c>
      <c r="D11" s="88" t="s">
        <v>3</v>
      </c>
      <c r="E11" s="265"/>
      <c r="F11" s="265">
        <f t="shared" si="0"/>
        <v>0</v>
      </c>
      <c r="G11" s="265"/>
      <c r="H11" s="265">
        <f t="shared" si="1"/>
        <v>0</v>
      </c>
    </row>
    <row r="12" spans="1:8" s="121" customFormat="1" ht="12.75">
      <c r="B12" s="50" t="s">
        <v>206</v>
      </c>
      <c r="C12" s="29">
        <v>1</v>
      </c>
      <c r="D12" s="88" t="s">
        <v>3</v>
      </c>
      <c r="E12" s="265"/>
      <c r="F12" s="265">
        <f t="shared" si="0"/>
        <v>0</v>
      </c>
      <c r="G12" s="265"/>
      <c r="H12" s="265">
        <f t="shared" si="1"/>
        <v>0</v>
      </c>
    </row>
    <row r="13" spans="1:8" s="121" customFormat="1" ht="12.75">
      <c r="B13" s="50" t="s">
        <v>199</v>
      </c>
      <c r="C13" s="29">
        <v>3</v>
      </c>
      <c r="D13" s="88" t="s">
        <v>3</v>
      </c>
      <c r="E13" s="265"/>
      <c r="F13" s="265">
        <f t="shared" si="0"/>
        <v>0</v>
      </c>
      <c r="G13" s="265"/>
      <c r="H13" s="265">
        <f t="shared" si="1"/>
        <v>0</v>
      </c>
    </row>
    <row r="14" spans="1:8" s="121" customFormat="1" ht="12.75">
      <c r="B14" s="50" t="s">
        <v>198</v>
      </c>
      <c r="C14" s="29">
        <v>2</v>
      </c>
      <c r="D14" s="88" t="s">
        <v>3</v>
      </c>
      <c r="E14" s="265"/>
      <c r="F14" s="265">
        <f t="shared" si="0"/>
        <v>0</v>
      </c>
      <c r="G14" s="265"/>
      <c r="H14" s="265">
        <f t="shared" si="1"/>
        <v>0</v>
      </c>
    </row>
    <row r="15" spans="1:8" s="121" customFormat="1" ht="22.5">
      <c r="B15" s="50" t="s">
        <v>209</v>
      </c>
      <c r="C15" s="29">
        <v>2</v>
      </c>
      <c r="D15" s="88" t="s">
        <v>3</v>
      </c>
      <c r="E15" s="265"/>
      <c r="F15" s="265">
        <f t="shared" si="0"/>
        <v>0</v>
      </c>
      <c r="G15" s="265"/>
      <c r="H15" s="265">
        <f t="shared" si="1"/>
        <v>0</v>
      </c>
    </row>
    <row r="16" spans="1:8" s="121" customFormat="1" ht="22.5">
      <c r="A16" s="171"/>
      <c r="B16" s="50" t="s">
        <v>210</v>
      </c>
      <c r="C16" s="29">
        <v>1</v>
      </c>
      <c r="D16" s="88" t="s">
        <v>3</v>
      </c>
      <c r="E16" s="265"/>
      <c r="F16" s="265">
        <f t="shared" si="0"/>
        <v>0</v>
      </c>
      <c r="G16" s="265"/>
      <c r="H16" s="265">
        <f t="shared" si="1"/>
        <v>0</v>
      </c>
    </row>
    <row r="17" spans="1:10" ht="22.5">
      <c r="B17" s="50" t="s">
        <v>28</v>
      </c>
      <c r="C17" s="29">
        <v>1</v>
      </c>
      <c r="D17" s="88" t="s">
        <v>3</v>
      </c>
      <c r="E17" s="265"/>
      <c r="F17" s="265">
        <f t="shared" si="0"/>
        <v>0</v>
      </c>
      <c r="G17" s="265"/>
      <c r="H17" s="265">
        <f t="shared" si="1"/>
        <v>0</v>
      </c>
      <c r="J17" s="50"/>
    </row>
    <row r="18" spans="1:10" s="121" customFormat="1" ht="12.75">
      <c r="B18" s="50" t="s">
        <v>106</v>
      </c>
      <c r="C18" s="29">
        <v>1</v>
      </c>
      <c r="D18" s="88" t="s">
        <v>3</v>
      </c>
      <c r="E18" s="265"/>
      <c r="F18" s="265">
        <f t="shared" si="0"/>
        <v>0</v>
      </c>
      <c r="G18" s="265"/>
      <c r="H18" s="265">
        <f t="shared" si="1"/>
        <v>0</v>
      </c>
      <c r="J18" s="122"/>
    </row>
    <row r="19" spans="1:10" s="121" customFormat="1" ht="12.75">
      <c r="B19" s="50" t="s">
        <v>33</v>
      </c>
      <c r="C19" s="29">
        <v>3</v>
      </c>
      <c r="D19" s="88" t="s">
        <v>3</v>
      </c>
      <c r="E19" s="265"/>
      <c r="F19" s="265">
        <f t="shared" si="0"/>
        <v>0</v>
      </c>
      <c r="G19" s="265"/>
      <c r="H19" s="265">
        <f t="shared" si="1"/>
        <v>0</v>
      </c>
      <c r="J19" s="122"/>
    </row>
    <row r="20" spans="1:10" ht="12.4" customHeight="1">
      <c r="A20" s="51"/>
      <c r="B20" s="50"/>
      <c r="C20" s="296"/>
      <c r="D20" s="173"/>
      <c r="E20" s="133" t="s">
        <v>12</v>
      </c>
      <c r="F20" s="133">
        <f>SUM(F6:F19)</f>
        <v>0</v>
      </c>
      <c r="G20" s="133"/>
      <c r="H20" s="133">
        <f>SUM(H6:H19)</f>
        <v>0</v>
      </c>
      <c r="J20" s="50"/>
    </row>
    <row r="21" spans="1:10" ht="12.4" customHeight="1">
      <c r="A21" s="51"/>
      <c r="B21" s="50"/>
      <c r="C21" s="296"/>
      <c r="D21" s="173"/>
      <c r="E21" s="133"/>
      <c r="F21" s="133"/>
      <c r="G21" s="133"/>
      <c r="H21" s="133"/>
      <c r="J21" s="50"/>
    </row>
    <row r="22" spans="1:10" ht="12.4" customHeight="1">
      <c r="A22" s="190" t="s">
        <v>23</v>
      </c>
      <c r="B22" s="50"/>
      <c r="C22" s="296"/>
      <c r="D22" s="173"/>
      <c r="E22" s="132"/>
      <c r="F22" s="132"/>
      <c r="G22" s="132"/>
      <c r="H22" s="132"/>
      <c r="J22" s="50"/>
    </row>
    <row r="23" spans="1:10" ht="22.5">
      <c r="B23" s="50" t="s">
        <v>211</v>
      </c>
      <c r="C23" s="29">
        <v>9</v>
      </c>
      <c r="D23" s="88" t="s">
        <v>3</v>
      </c>
      <c r="E23" s="265"/>
      <c r="F23" s="265">
        <f>E23*C23</f>
        <v>0</v>
      </c>
      <c r="G23" s="265"/>
      <c r="H23" s="265">
        <f>G23*C23</f>
        <v>0</v>
      </c>
    </row>
    <row r="24" spans="1:10" ht="22.5">
      <c r="B24" s="50" t="s">
        <v>213</v>
      </c>
      <c r="C24" s="29">
        <v>14</v>
      </c>
      <c r="D24" s="88" t="s">
        <v>3</v>
      </c>
      <c r="E24" s="264"/>
      <c r="F24" s="265">
        <f t="shared" ref="F24:F31" si="2">E24*C24</f>
        <v>0</v>
      </c>
      <c r="G24" s="264"/>
      <c r="H24" s="265">
        <f t="shared" ref="H24:H30" si="3">G24*C24</f>
        <v>0</v>
      </c>
    </row>
    <row r="25" spans="1:10" ht="22.5">
      <c r="B25" s="50" t="s">
        <v>212</v>
      </c>
      <c r="C25" s="29">
        <v>2</v>
      </c>
      <c r="D25" s="88" t="s">
        <v>3</v>
      </c>
      <c r="E25" s="265"/>
      <c r="F25" s="265">
        <f t="shared" si="2"/>
        <v>0</v>
      </c>
      <c r="G25" s="265"/>
      <c r="H25" s="265">
        <f t="shared" si="3"/>
        <v>0</v>
      </c>
    </row>
    <row r="26" spans="1:10" ht="12.75">
      <c r="B26" s="50" t="s">
        <v>29</v>
      </c>
      <c r="C26" s="29">
        <v>1</v>
      </c>
      <c r="D26" s="88" t="s">
        <v>3</v>
      </c>
      <c r="E26" s="265"/>
      <c r="F26" s="265">
        <f t="shared" si="2"/>
        <v>0</v>
      </c>
      <c r="G26" s="265"/>
      <c r="H26" s="265">
        <f t="shared" si="3"/>
        <v>0</v>
      </c>
    </row>
    <row r="27" spans="1:10" ht="12.75">
      <c r="B27" s="50" t="s">
        <v>235</v>
      </c>
      <c r="C27" s="29">
        <v>6</v>
      </c>
      <c r="D27" s="88" t="s">
        <v>3</v>
      </c>
      <c r="E27" s="265"/>
      <c r="F27" s="265">
        <v>0</v>
      </c>
      <c r="G27" s="265"/>
      <c r="H27" s="265">
        <v>0</v>
      </c>
    </row>
    <row r="28" spans="1:10" ht="12.75">
      <c r="B28" s="50" t="s">
        <v>34</v>
      </c>
      <c r="C28" s="29">
        <v>9</v>
      </c>
      <c r="D28" s="88" t="s">
        <v>3</v>
      </c>
      <c r="E28" s="265"/>
      <c r="F28" s="265">
        <f t="shared" si="2"/>
        <v>0</v>
      </c>
      <c r="G28" s="265"/>
      <c r="H28" s="265">
        <f t="shared" si="3"/>
        <v>0</v>
      </c>
      <c r="J28" s="50"/>
    </row>
    <row r="29" spans="1:10" ht="15" customHeight="1">
      <c r="B29" s="50" t="s">
        <v>32</v>
      </c>
      <c r="C29" s="29">
        <v>3</v>
      </c>
      <c r="D29" s="88" t="s">
        <v>3</v>
      </c>
      <c r="E29" s="265"/>
      <c r="F29" s="265">
        <f t="shared" si="2"/>
        <v>0</v>
      </c>
      <c r="G29" s="265"/>
      <c r="H29" s="265">
        <f t="shared" si="3"/>
        <v>0</v>
      </c>
      <c r="J29" s="50"/>
    </row>
    <row r="30" spans="1:10" ht="15" customHeight="1">
      <c r="B30" s="50" t="s">
        <v>30</v>
      </c>
      <c r="C30" s="29">
        <v>43</v>
      </c>
      <c r="D30" s="88" t="s">
        <v>3</v>
      </c>
      <c r="E30" s="265"/>
      <c r="F30" s="265">
        <f t="shared" si="2"/>
        <v>0</v>
      </c>
      <c r="G30" s="265"/>
      <c r="H30" s="265">
        <f t="shared" si="3"/>
        <v>0</v>
      </c>
      <c r="J30" s="50"/>
    </row>
    <row r="31" spans="1:10" ht="15" customHeight="1">
      <c r="B31" s="50" t="s">
        <v>31</v>
      </c>
      <c r="C31" s="29">
        <v>43</v>
      </c>
      <c r="D31" s="88" t="s">
        <v>3</v>
      </c>
      <c r="E31" s="132"/>
      <c r="F31" s="132">
        <f t="shared" si="2"/>
        <v>0</v>
      </c>
      <c r="G31" s="132"/>
      <c r="H31" s="132">
        <f>G31*C31</f>
        <v>0</v>
      </c>
      <c r="J31" s="50"/>
    </row>
    <row r="32" spans="1:10" ht="12.4" customHeight="1">
      <c r="C32" s="29"/>
      <c r="D32" s="88"/>
      <c r="E32" s="133" t="s">
        <v>12</v>
      </c>
      <c r="F32" s="213">
        <f>SUM(F23:F31)</f>
        <v>0</v>
      </c>
      <c r="G32" s="133"/>
      <c r="H32" s="213">
        <f>SUM(H23:H31)</f>
        <v>0</v>
      </c>
    </row>
    <row r="33" spans="1:8" ht="12.4" customHeight="1">
      <c r="C33" s="29"/>
      <c r="D33" s="88"/>
      <c r="E33" s="133"/>
      <c r="F33" s="213"/>
      <c r="G33" s="133"/>
      <c r="H33" s="320"/>
    </row>
    <row r="34" spans="1:8" ht="12.4" customHeight="1">
      <c r="A34" s="190" t="s">
        <v>128</v>
      </c>
      <c r="C34" s="29"/>
      <c r="D34" s="88"/>
      <c r="E34" s="133"/>
      <c r="F34" s="133"/>
      <c r="G34" s="133"/>
      <c r="H34" s="133"/>
    </row>
    <row r="35" spans="1:8" s="121" customFormat="1" ht="12.4" customHeight="1">
      <c r="B35" s="93" t="s">
        <v>181</v>
      </c>
      <c r="C35" s="297">
        <v>2</v>
      </c>
      <c r="D35" s="88" t="s">
        <v>3</v>
      </c>
      <c r="E35" s="177"/>
      <c r="F35" s="177">
        <f>E35*C35</f>
        <v>0</v>
      </c>
      <c r="G35" s="177"/>
      <c r="H35" s="177">
        <f>G35*C35</f>
        <v>0</v>
      </c>
    </row>
    <row r="36" spans="1:8" s="121" customFormat="1" ht="12.4" customHeight="1">
      <c r="B36" s="104" t="s">
        <v>183</v>
      </c>
      <c r="C36" s="297">
        <v>2</v>
      </c>
      <c r="D36" s="88" t="s">
        <v>3</v>
      </c>
      <c r="E36" s="177"/>
      <c r="F36" s="177">
        <f>E36*C36</f>
        <v>0</v>
      </c>
      <c r="G36" s="177"/>
      <c r="H36" s="177">
        <f>G36*C36</f>
        <v>0</v>
      </c>
    </row>
    <row r="37" spans="1:8" s="121" customFormat="1" ht="12.4" customHeight="1">
      <c r="B37" s="104"/>
      <c r="C37" s="297"/>
      <c r="D37" s="88"/>
      <c r="E37" s="133" t="s">
        <v>12</v>
      </c>
      <c r="F37" s="133">
        <f>SUM(F35:F36)</f>
        <v>0</v>
      </c>
      <c r="G37" s="133"/>
      <c r="H37" s="133">
        <f>SUM(H35:H36)</f>
        <v>0</v>
      </c>
    </row>
    <row r="38" spans="1:8" ht="12.4" customHeight="1">
      <c r="A38" s="190" t="s">
        <v>99</v>
      </c>
      <c r="C38" s="29"/>
      <c r="D38" s="88"/>
      <c r="E38" s="133"/>
      <c r="F38" s="133"/>
      <c r="G38" s="133"/>
      <c r="H38" s="133"/>
    </row>
    <row r="39" spans="1:8" ht="12.4" customHeight="1">
      <c r="A39" s="190"/>
      <c r="B39" s="93" t="s">
        <v>200</v>
      </c>
      <c r="C39" s="297">
        <v>1</v>
      </c>
      <c r="D39" s="88" t="s">
        <v>3</v>
      </c>
      <c r="E39" s="167"/>
      <c r="F39" s="177">
        <f>E39*C39</f>
        <v>0</v>
      </c>
      <c r="G39" s="177"/>
      <c r="H39" s="177">
        <f>C39*G39</f>
        <v>0</v>
      </c>
    </row>
    <row r="40" spans="1:8" ht="12.4" customHeight="1">
      <c r="A40" s="190"/>
      <c r="B40" s="93" t="s">
        <v>201</v>
      </c>
      <c r="C40" s="297">
        <v>1</v>
      </c>
      <c r="D40" s="88" t="s">
        <v>3</v>
      </c>
      <c r="E40" s="167"/>
      <c r="F40" s="177">
        <f>E40*C40</f>
        <v>0</v>
      </c>
      <c r="G40" s="177"/>
      <c r="H40" s="177">
        <f>C40*G40</f>
        <v>0</v>
      </c>
    </row>
    <row r="41" spans="1:8" ht="12.4" customHeight="1">
      <c r="B41" s="93" t="s">
        <v>156</v>
      </c>
      <c r="C41" s="297">
        <v>1</v>
      </c>
      <c r="D41" s="88" t="s">
        <v>3</v>
      </c>
      <c r="E41" s="167"/>
      <c r="F41" s="177">
        <f>E41*C41</f>
        <v>0</v>
      </c>
      <c r="G41" s="177"/>
      <c r="H41" s="177">
        <f>C41*G41</f>
        <v>0</v>
      </c>
    </row>
    <row r="42" spans="1:8" ht="12.4" customHeight="1">
      <c r="B42" s="93" t="s">
        <v>157</v>
      </c>
      <c r="C42" s="297">
        <v>1</v>
      </c>
      <c r="D42" s="88" t="s">
        <v>3</v>
      </c>
      <c r="E42" s="167"/>
      <c r="F42" s="177">
        <f>E42*C42</f>
        <v>0</v>
      </c>
      <c r="G42" s="177"/>
      <c r="H42" s="177">
        <f>C42*G42</f>
        <v>0</v>
      </c>
    </row>
    <row r="43" spans="1:8" ht="12.4" customHeight="1">
      <c r="B43" s="93" t="s">
        <v>158</v>
      </c>
      <c r="C43" s="297">
        <v>1</v>
      </c>
      <c r="D43" s="88" t="s">
        <v>3</v>
      </c>
      <c r="E43" s="167"/>
      <c r="F43" s="177">
        <f>E43*C43</f>
        <v>0</v>
      </c>
      <c r="G43" s="177"/>
      <c r="H43" s="177">
        <f>C43*G43</f>
        <v>0</v>
      </c>
    </row>
    <row r="44" spans="1:8" ht="12.4" customHeight="1">
      <c r="B44" s="98"/>
      <c r="C44" s="262"/>
      <c r="D44" s="88"/>
      <c r="E44" s="133" t="s">
        <v>12</v>
      </c>
      <c r="F44" s="133">
        <f>SUM(F39:F43)</f>
        <v>0</v>
      </c>
      <c r="G44" s="133"/>
      <c r="H44" s="133">
        <f>SUM(H39:H43)</f>
        <v>0</v>
      </c>
    </row>
    <row r="45" spans="1:8" ht="12.4" customHeight="1">
      <c r="A45" s="13" t="s">
        <v>6</v>
      </c>
      <c r="B45" s="1"/>
      <c r="C45" s="29"/>
      <c r="D45" s="88"/>
      <c r="E45" s="146"/>
      <c r="F45" s="146"/>
      <c r="G45" s="146"/>
      <c r="H45" s="133"/>
    </row>
    <row r="46" spans="1:8" ht="12.4" customHeight="1">
      <c r="B46" s="50" t="s">
        <v>220</v>
      </c>
      <c r="C46" s="44">
        <v>2</v>
      </c>
      <c r="D46" s="88" t="s">
        <v>3</v>
      </c>
      <c r="E46" s="167"/>
      <c r="F46" s="141">
        <f t="shared" ref="F46:F60" si="4">E46*C46</f>
        <v>0</v>
      </c>
      <c r="G46" s="167"/>
      <c r="H46" s="141">
        <f t="shared" ref="H46:H60" si="5">G46*C46</f>
        <v>0</v>
      </c>
    </row>
    <row r="47" spans="1:8" ht="12.4" customHeight="1">
      <c r="B47" s="50" t="s">
        <v>27</v>
      </c>
      <c r="C47" s="44">
        <v>2</v>
      </c>
      <c r="D47" s="88" t="s">
        <v>3</v>
      </c>
      <c r="E47" s="167"/>
      <c r="F47" s="141">
        <f t="shared" si="4"/>
        <v>0</v>
      </c>
      <c r="G47" s="167"/>
      <c r="H47" s="141">
        <f t="shared" si="5"/>
        <v>0</v>
      </c>
    </row>
    <row r="48" spans="1:8" ht="12.4" customHeight="1">
      <c r="B48" s="98" t="s">
        <v>24</v>
      </c>
      <c r="C48" s="262">
        <v>3</v>
      </c>
      <c r="D48" s="88" t="s">
        <v>3</v>
      </c>
      <c r="E48" s="141"/>
      <c r="F48" s="141">
        <f t="shared" si="4"/>
        <v>0</v>
      </c>
      <c r="G48" s="135"/>
      <c r="H48" s="141">
        <f t="shared" si="5"/>
        <v>0</v>
      </c>
    </row>
    <row r="49" spans="1:8" ht="12.4" customHeight="1">
      <c r="B49" s="103" t="s">
        <v>225</v>
      </c>
      <c r="C49" s="44">
        <v>200</v>
      </c>
      <c r="D49" s="88" t="s">
        <v>2</v>
      </c>
      <c r="E49" s="141"/>
      <c r="F49" s="141">
        <f t="shared" si="4"/>
        <v>0</v>
      </c>
      <c r="G49" s="131"/>
      <c r="H49" s="141">
        <f t="shared" si="5"/>
        <v>0</v>
      </c>
    </row>
    <row r="50" spans="1:8" ht="12.4" customHeight="1">
      <c r="B50" s="103" t="s">
        <v>224</v>
      </c>
      <c r="C50" s="44">
        <v>70</v>
      </c>
      <c r="D50" s="88" t="s">
        <v>2</v>
      </c>
      <c r="E50" s="141"/>
      <c r="F50" s="141">
        <f t="shared" si="4"/>
        <v>0</v>
      </c>
      <c r="G50" s="131"/>
      <c r="H50" s="141">
        <f t="shared" si="5"/>
        <v>0</v>
      </c>
    </row>
    <row r="51" spans="1:8" ht="12.4" customHeight="1">
      <c r="B51" s="103" t="s">
        <v>223</v>
      </c>
      <c r="C51" s="44">
        <v>130</v>
      </c>
      <c r="D51" s="88" t="s">
        <v>2</v>
      </c>
      <c r="E51" s="141"/>
      <c r="F51" s="141">
        <f t="shared" si="4"/>
        <v>0</v>
      </c>
      <c r="G51" s="141"/>
      <c r="H51" s="141">
        <f t="shared" si="5"/>
        <v>0</v>
      </c>
    </row>
    <row r="52" spans="1:8" ht="12.4" customHeight="1">
      <c r="B52" s="103" t="s">
        <v>221</v>
      </c>
      <c r="C52" s="44">
        <v>1100</v>
      </c>
      <c r="D52" s="88" t="s">
        <v>2</v>
      </c>
      <c r="E52" s="141"/>
      <c r="F52" s="141">
        <f t="shared" si="4"/>
        <v>0</v>
      </c>
      <c r="G52" s="141"/>
      <c r="H52" s="141">
        <f t="shared" si="5"/>
        <v>0</v>
      </c>
    </row>
    <row r="53" spans="1:8" ht="12.4" customHeight="1">
      <c r="B53" s="148" t="s">
        <v>222</v>
      </c>
      <c r="C53" s="44">
        <v>150</v>
      </c>
      <c r="D53" s="88" t="s">
        <v>2</v>
      </c>
      <c r="E53" s="141"/>
      <c r="F53" s="141">
        <f t="shared" si="4"/>
        <v>0</v>
      </c>
      <c r="G53" s="141"/>
      <c r="H53" s="141">
        <f t="shared" si="5"/>
        <v>0</v>
      </c>
    </row>
    <row r="54" spans="1:8" ht="12.4" customHeight="1">
      <c r="B54" s="103" t="s">
        <v>111</v>
      </c>
      <c r="C54" s="44">
        <v>100</v>
      </c>
      <c r="D54" s="88" t="s">
        <v>2</v>
      </c>
      <c r="E54" s="141"/>
      <c r="F54" s="141">
        <f t="shared" si="4"/>
        <v>0</v>
      </c>
      <c r="G54" s="141"/>
      <c r="H54" s="141">
        <f t="shared" si="5"/>
        <v>0</v>
      </c>
    </row>
    <row r="55" spans="1:8" ht="12.4" customHeight="1">
      <c r="B55" s="148" t="s">
        <v>233</v>
      </c>
      <c r="C55" s="44">
        <v>100</v>
      </c>
      <c r="D55" s="88" t="s">
        <v>2</v>
      </c>
      <c r="E55" s="141"/>
      <c r="F55" s="141">
        <f t="shared" si="4"/>
        <v>0</v>
      </c>
      <c r="G55" s="141"/>
      <c r="H55" s="141">
        <f t="shared" si="5"/>
        <v>0</v>
      </c>
    </row>
    <row r="56" spans="1:8" ht="12" customHeight="1">
      <c r="B56" s="103" t="s">
        <v>73</v>
      </c>
      <c r="C56" s="44">
        <v>15</v>
      </c>
      <c r="D56" s="88" t="s">
        <v>2</v>
      </c>
      <c r="E56" s="141"/>
      <c r="F56" s="141">
        <f t="shared" si="4"/>
        <v>0</v>
      </c>
      <c r="G56" s="141"/>
      <c r="H56" s="141">
        <f t="shared" si="5"/>
        <v>0</v>
      </c>
    </row>
    <row r="57" spans="1:8" ht="12.4" customHeight="1">
      <c r="A57" s="123"/>
      <c r="B57" s="103" t="s">
        <v>26</v>
      </c>
      <c r="C57" s="44">
        <v>2</v>
      </c>
      <c r="D57" s="88" t="s">
        <v>4</v>
      </c>
      <c r="E57" s="253"/>
      <c r="F57" s="141">
        <f t="shared" si="4"/>
        <v>0</v>
      </c>
      <c r="G57" s="254"/>
      <c r="H57" s="141">
        <f t="shared" si="5"/>
        <v>0</v>
      </c>
    </row>
    <row r="58" spans="1:8" ht="12.4" customHeight="1">
      <c r="A58" s="123"/>
      <c r="B58" s="103" t="s">
        <v>25</v>
      </c>
      <c r="C58" s="44">
        <v>100</v>
      </c>
      <c r="D58" s="88" t="s">
        <v>3</v>
      </c>
      <c r="E58" s="137"/>
      <c r="F58" s="141">
        <f t="shared" si="4"/>
        <v>0</v>
      </c>
      <c r="G58" s="137"/>
      <c r="H58" s="141">
        <f t="shared" si="5"/>
        <v>0</v>
      </c>
    </row>
    <row r="59" spans="1:8" ht="12.4" customHeight="1">
      <c r="B59" s="103" t="s">
        <v>7</v>
      </c>
      <c r="C59" s="29">
        <v>1</v>
      </c>
      <c r="D59" s="88" t="s">
        <v>4</v>
      </c>
      <c r="E59" s="141"/>
      <c r="F59" s="141">
        <f t="shared" si="4"/>
        <v>0</v>
      </c>
      <c r="G59" s="141"/>
      <c r="H59" s="141">
        <f t="shared" si="5"/>
        <v>0</v>
      </c>
    </row>
    <row r="60" spans="1:8" s="13" customFormat="1" ht="15.6" hidden="1" customHeight="1" thickBot="1">
      <c r="A60" s="14" t="s">
        <v>8</v>
      </c>
      <c r="B60" s="30"/>
      <c r="C60" s="31"/>
      <c r="D60" s="89"/>
      <c r="E60" s="166"/>
      <c r="F60" s="141">
        <f t="shared" si="4"/>
        <v>0</v>
      </c>
      <c r="G60" s="166"/>
      <c r="H60" s="141">
        <f t="shared" si="5"/>
        <v>0</v>
      </c>
    </row>
    <row r="61" spans="1:8" ht="12.4" customHeight="1">
      <c r="B61" s="1"/>
      <c r="C61" s="26"/>
      <c r="D61" s="88"/>
      <c r="E61" s="133" t="s">
        <v>12</v>
      </c>
      <c r="F61" s="133">
        <f>SUM(F46:F60)</f>
        <v>0</v>
      </c>
      <c r="G61" s="136"/>
      <c r="H61" s="133">
        <f>SUM(H46:H60)</f>
        <v>0</v>
      </c>
    </row>
    <row r="62" spans="1:8" ht="15.6" customHeight="1">
      <c r="A62" s="321" t="s">
        <v>11</v>
      </c>
      <c r="B62" s="322"/>
      <c r="E62" s="168"/>
      <c r="F62" s="168"/>
      <c r="G62" s="136"/>
      <c r="H62" s="168"/>
    </row>
    <row r="63" spans="1:8" ht="12.4" customHeight="1">
      <c r="B63" s="101" t="s">
        <v>120</v>
      </c>
      <c r="C63" s="74">
        <v>1</v>
      </c>
      <c r="D63" s="28" t="s">
        <v>4</v>
      </c>
      <c r="E63" s="136"/>
      <c r="F63" s="136">
        <f t="shared" ref="F63:F73" si="6">E63*C63</f>
        <v>0</v>
      </c>
      <c r="G63" s="136"/>
      <c r="H63" s="136">
        <f t="shared" ref="H63:H73" si="7">G63*C63</f>
        <v>0</v>
      </c>
    </row>
    <row r="64" spans="1:8" ht="12.4" customHeight="1">
      <c r="B64" s="93" t="s">
        <v>22</v>
      </c>
      <c r="C64" s="74">
        <v>1</v>
      </c>
      <c r="D64" s="28" t="s">
        <v>137</v>
      </c>
      <c r="E64" s="136"/>
      <c r="F64" s="136">
        <f t="shared" si="6"/>
        <v>0</v>
      </c>
      <c r="G64" s="136"/>
      <c r="H64" s="136">
        <f t="shared" si="7"/>
        <v>0</v>
      </c>
    </row>
    <row r="65" spans="1:8" ht="12.4" customHeight="1">
      <c r="B65" s="101" t="s">
        <v>124</v>
      </c>
      <c r="C65" s="74">
        <v>8</v>
      </c>
      <c r="D65" s="66" t="s">
        <v>137</v>
      </c>
      <c r="E65" s="136"/>
      <c r="F65" s="136">
        <f>E65*C65</f>
        <v>0</v>
      </c>
      <c r="G65" s="136"/>
      <c r="H65" s="136">
        <f>G65*C65</f>
        <v>0</v>
      </c>
    </row>
    <row r="66" spans="1:8" ht="12.4" customHeight="1">
      <c r="B66" s="101" t="s">
        <v>138</v>
      </c>
      <c r="C66" s="74">
        <v>4</v>
      </c>
      <c r="D66" s="66" t="s">
        <v>137</v>
      </c>
      <c r="E66" s="136"/>
      <c r="F66" s="136">
        <f t="shared" si="6"/>
        <v>0</v>
      </c>
      <c r="G66" s="136"/>
      <c r="H66" s="136">
        <f t="shared" si="7"/>
        <v>0</v>
      </c>
    </row>
    <row r="67" spans="1:8" ht="12.4" customHeight="1">
      <c r="B67" s="101" t="s">
        <v>139</v>
      </c>
      <c r="C67" s="74">
        <v>2</v>
      </c>
      <c r="D67" s="66" t="s">
        <v>137</v>
      </c>
      <c r="E67" s="136"/>
      <c r="F67" s="136">
        <f>E67*C67</f>
        <v>0</v>
      </c>
      <c r="G67" s="136"/>
      <c r="H67" s="136">
        <f t="shared" si="7"/>
        <v>0</v>
      </c>
    </row>
    <row r="68" spans="1:8" ht="12.4" customHeight="1">
      <c r="B68" s="93" t="s">
        <v>121</v>
      </c>
      <c r="C68" s="74">
        <v>10</v>
      </c>
      <c r="D68" s="66" t="s">
        <v>137</v>
      </c>
      <c r="E68" s="136"/>
      <c r="F68" s="136">
        <f t="shared" si="6"/>
        <v>0</v>
      </c>
      <c r="G68" s="136"/>
      <c r="H68" s="136">
        <f t="shared" si="7"/>
        <v>0</v>
      </c>
    </row>
    <row r="69" spans="1:8" ht="12.4" customHeight="1">
      <c r="B69" s="93" t="s">
        <v>9</v>
      </c>
      <c r="C69" s="74">
        <v>1</v>
      </c>
      <c r="D69" s="66" t="s">
        <v>4</v>
      </c>
      <c r="E69" s="136"/>
      <c r="F69" s="136">
        <f t="shared" si="6"/>
        <v>0</v>
      </c>
      <c r="G69" s="136"/>
      <c r="H69" s="136">
        <f t="shared" si="7"/>
        <v>0</v>
      </c>
    </row>
    <row r="70" spans="1:8" ht="12.4" customHeight="1">
      <c r="B70" s="93" t="s">
        <v>122</v>
      </c>
      <c r="C70" s="74">
        <v>1</v>
      </c>
      <c r="D70" s="66" t="s">
        <v>4</v>
      </c>
      <c r="E70" s="136"/>
      <c r="F70" s="136">
        <f t="shared" si="6"/>
        <v>0</v>
      </c>
      <c r="G70" s="136"/>
      <c r="H70" s="136">
        <f t="shared" si="7"/>
        <v>0</v>
      </c>
    </row>
    <row r="71" spans="1:8" ht="12.4" customHeight="1">
      <c r="B71" s="93" t="s">
        <v>119</v>
      </c>
      <c r="C71" s="74">
        <v>1</v>
      </c>
      <c r="D71" s="66" t="s">
        <v>4</v>
      </c>
      <c r="E71" s="136"/>
      <c r="F71" s="136">
        <v>0</v>
      </c>
      <c r="G71" s="136"/>
      <c r="H71" s="136">
        <f t="shared" si="7"/>
        <v>0</v>
      </c>
    </row>
    <row r="72" spans="1:8" ht="12.4" customHeight="1">
      <c r="B72" s="93" t="s">
        <v>155</v>
      </c>
      <c r="C72" s="74">
        <v>10</v>
      </c>
      <c r="D72" s="66" t="s">
        <v>3</v>
      </c>
      <c r="E72" s="136"/>
      <c r="F72" s="136">
        <f t="shared" si="6"/>
        <v>0</v>
      </c>
      <c r="G72" s="136"/>
      <c r="H72" s="136">
        <f t="shared" si="7"/>
        <v>0</v>
      </c>
    </row>
    <row r="73" spans="1:8" ht="12.4" customHeight="1">
      <c r="B73" s="93" t="s">
        <v>126</v>
      </c>
      <c r="C73" s="74">
        <v>1</v>
      </c>
      <c r="D73" s="66" t="s">
        <v>4</v>
      </c>
      <c r="E73" s="136"/>
      <c r="F73" s="136">
        <f t="shared" si="6"/>
        <v>0</v>
      </c>
      <c r="G73" s="136"/>
      <c r="H73" s="136">
        <f t="shared" si="7"/>
        <v>0</v>
      </c>
    </row>
    <row r="74" spans="1:8" ht="12.4" customHeight="1">
      <c r="B74" s="1"/>
      <c r="C74" s="170"/>
      <c r="D74" s="88"/>
      <c r="E74" s="133" t="s">
        <v>12</v>
      </c>
      <c r="F74" s="133">
        <f>SUM(F63:F73)</f>
        <v>0</v>
      </c>
      <c r="G74" s="133"/>
      <c r="H74" s="133">
        <f>SUM(H63:H73)</f>
        <v>0</v>
      </c>
    </row>
    <row r="75" spans="1:8" ht="12.4" customHeight="1">
      <c r="B75" s="1"/>
      <c r="C75" s="170"/>
      <c r="D75" s="88"/>
      <c r="E75" s="134"/>
      <c r="F75" s="134"/>
      <c r="G75" s="134"/>
      <c r="H75" s="134"/>
    </row>
    <row r="76" spans="1:8" s="13" customFormat="1" ht="15.6" hidden="1" customHeight="1" thickBot="1">
      <c r="A76" s="14" t="s">
        <v>10</v>
      </c>
      <c r="B76" s="30"/>
      <c r="C76" s="31"/>
      <c r="D76" s="89"/>
      <c r="E76" s="139"/>
      <c r="F76" s="139" t="e">
        <f>SUM(#REF!+F74)</f>
        <v>#REF!</v>
      </c>
      <c r="G76" s="139"/>
      <c r="H76" s="139"/>
    </row>
    <row r="77" spans="1:8" ht="12.4" hidden="1" customHeight="1" thickBot="1">
      <c r="B77" s="1"/>
      <c r="C77" s="26"/>
      <c r="D77" s="88"/>
      <c r="E77" s="134"/>
      <c r="F77" s="134"/>
      <c r="G77" s="134"/>
      <c r="H77" s="134"/>
    </row>
    <row r="78" spans="1:8" s="13" customFormat="1" ht="15.6" hidden="1" customHeight="1" thickBot="1">
      <c r="A78" s="14" t="s">
        <v>71</v>
      </c>
      <c r="B78" s="30"/>
      <c r="C78" s="31"/>
      <c r="D78" s="89"/>
      <c r="E78" s="139"/>
      <c r="F78" s="139" t="e">
        <f>#REF!+F60+F76</f>
        <v>#REF!</v>
      </c>
      <c r="G78" s="139"/>
      <c r="H78" s="139"/>
    </row>
    <row r="79" spans="1:8" ht="15">
      <c r="B79" s="1" t="s">
        <v>130</v>
      </c>
      <c r="C79" s="26"/>
      <c r="D79" s="88"/>
      <c r="E79" s="140"/>
      <c r="F79" s="218">
        <f>F74+F61+F44+F37+F32+F20</f>
        <v>0</v>
      </c>
      <c r="G79" s="140"/>
      <c r="H79" s="218">
        <f>H74+H61+H44+H37+H32+H20</f>
        <v>0</v>
      </c>
    </row>
    <row r="81" spans="2:8" ht="15.75">
      <c r="B81" s="13" t="s">
        <v>131</v>
      </c>
      <c r="H81" s="220">
        <f>F79+H79</f>
        <v>0</v>
      </c>
    </row>
  </sheetData>
  <mergeCells count="2">
    <mergeCell ref="A62:B62"/>
    <mergeCell ref="A1:B1"/>
  </mergeCells>
  <phoneticPr fontId="9" type="noConversion"/>
  <printOptions horizontalCentered="1"/>
  <pageMargins left="0.27559055118110237" right="0.27559055118110237" top="0.51181102362204722" bottom="1.0236220472440944" header="0.31496062992125984" footer="0.78740157480314965"/>
  <pageSetup paperSize="9" scale="60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view="pageBreakPreview" zoomScaleNormal="100" zoomScaleSheetLayoutView="100" workbookViewId="0">
      <selection activeCell="E6" sqref="E6"/>
    </sheetView>
  </sheetViews>
  <sheetFormatPr defaultColWidth="8.85546875" defaultRowHeight="12.4" customHeight="1"/>
  <cols>
    <col min="1" max="1" width="10.42578125" style="1" customWidth="1"/>
    <col min="2" max="2" width="72" style="12" bestFit="1" customWidth="1"/>
    <col min="3" max="3" width="6.28515625" style="2" customWidth="1"/>
    <col min="4" max="4" width="7" style="2" customWidth="1"/>
    <col min="5" max="5" width="13.7109375" style="128" bestFit="1" customWidth="1"/>
    <col min="6" max="6" width="13.140625" style="128" customWidth="1"/>
    <col min="7" max="7" width="12.7109375" style="1" bestFit="1" customWidth="1"/>
    <col min="8" max="8" width="13.140625" style="128" customWidth="1"/>
    <col min="9" max="16384" width="8.85546875" style="1"/>
  </cols>
  <sheetData>
    <row r="1" spans="1:8" ht="18">
      <c r="A1" s="327" t="s">
        <v>203</v>
      </c>
      <c r="B1" s="328"/>
      <c r="C1" s="328"/>
      <c r="D1" s="328"/>
      <c r="E1" s="19"/>
      <c r="F1" s="19"/>
      <c r="H1" s="19"/>
    </row>
    <row r="2" spans="1:8" ht="15.6" customHeight="1">
      <c r="B2" s="19"/>
      <c r="C2" s="19"/>
      <c r="E2" s="19"/>
      <c r="F2" s="19"/>
      <c r="H2" s="19"/>
    </row>
    <row r="3" spans="1:8" ht="26.45" customHeight="1">
      <c r="A3" s="106"/>
      <c r="B3" s="107" t="s">
        <v>5</v>
      </c>
      <c r="C3" s="107" t="s">
        <v>0</v>
      </c>
      <c r="D3" s="108" t="s">
        <v>1</v>
      </c>
      <c r="E3" s="127" t="s">
        <v>100</v>
      </c>
      <c r="F3" s="127" t="s">
        <v>101</v>
      </c>
      <c r="G3" s="108" t="s">
        <v>102</v>
      </c>
      <c r="H3" s="127" t="s">
        <v>103</v>
      </c>
    </row>
    <row r="4" spans="1:8" ht="12.4" customHeight="1">
      <c r="B4" s="17"/>
      <c r="C4" s="26"/>
      <c r="D4" s="26"/>
      <c r="E4" s="19"/>
      <c r="F4" s="19"/>
      <c r="H4" s="19"/>
    </row>
    <row r="5" spans="1:8" ht="12.4" customHeight="1">
      <c r="A5" s="13" t="s">
        <v>216</v>
      </c>
      <c r="B5" s="1"/>
      <c r="C5" s="26"/>
      <c r="D5" s="26"/>
      <c r="E5" s="18"/>
      <c r="F5" s="18"/>
      <c r="H5" s="18"/>
    </row>
    <row r="6" spans="1:8" ht="12.4" customHeight="1">
      <c r="B6" s="93" t="s">
        <v>184</v>
      </c>
      <c r="C6" s="29">
        <v>1</v>
      </c>
      <c r="D6" s="28" t="s">
        <v>3</v>
      </c>
      <c r="E6" s="130"/>
      <c r="F6" s="130">
        <f>E6*C6</f>
        <v>0</v>
      </c>
      <c r="G6" s="131"/>
      <c r="H6" s="130">
        <f>G6*C6</f>
        <v>0</v>
      </c>
    </row>
    <row r="7" spans="1:8" ht="12.4" customHeight="1">
      <c r="B7" s="93" t="s">
        <v>185</v>
      </c>
      <c r="C7" s="29">
        <v>4</v>
      </c>
      <c r="D7" s="28" t="s">
        <v>3</v>
      </c>
      <c r="E7" s="130"/>
      <c r="F7" s="130">
        <f t="shared" ref="F7:F16" si="0">E7*C7</f>
        <v>0</v>
      </c>
      <c r="G7" s="131"/>
      <c r="H7" s="130">
        <f t="shared" ref="H7:H16" si="1">G7*C7</f>
        <v>0</v>
      </c>
    </row>
    <row r="8" spans="1:8" ht="12.4" customHeight="1">
      <c r="B8" s="93" t="s">
        <v>181</v>
      </c>
      <c r="C8" s="29">
        <v>7</v>
      </c>
      <c r="D8" s="28" t="s">
        <v>3</v>
      </c>
      <c r="E8" s="130"/>
      <c r="F8" s="130">
        <f t="shared" si="0"/>
        <v>0</v>
      </c>
      <c r="G8" s="131"/>
      <c r="H8" s="130">
        <f t="shared" si="1"/>
        <v>0</v>
      </c>
    </row>
    <row r="9" spans="1:8" ht="12.4" customHeight="1">
      <c r="B9" s="93" t="s">
        <v>183</v>
      </c>
      <c r="C9" s="29">
        <v>7</v>
      </c>
      <c r="D9" s="28" t="s">
        <v>3</v>
      </c>
      <c r="E9" s="130"/>
      <c r="F9" s="130">
        <f t="shared" si="0"/>
        <v>0</v>
      </c>
      <c r="G9" s="131"/>
      <c r="H9" s="130">
        <f t="shared" si="1"/>
        <v>0</v>
      </c>
    </row>
    <row r="10" spans="1:8" ht="12.4" customHeight="1">
      <c r="A10" s="121"/>
      <c r="B10" s="93" t="s">
        <v>186</v>
      </c>
      <c r="C10" s="29">
        <v>1</v>
      </c>
      <c r="D10" s="28" t="s">
        <v>3</v>
      </c>
      <c r="E10" s="130"/>
      <c r="F10" s="130">
        <f t="shared" si="0"/>
        <v>0</v>
      </c>
      <c r="G10" s="131"/>
      <c r="H10" s="130">
        <f t="shared" si="1"/>
        <v>0</v>
      </c>
    </row>
    <row r="11" spans="1:8" ht="12.4" customHeight="1">
      <c r="B11" s="93" t="s">
        <v>187</v>
      </c>
      <c r="C11" s="29">
        <v>1</v>
      </c>
      <c r="D11" s="28" t="s">
        <v>3</v>
      </c>
      <c r="E11" s="132"/>
      <c r="F11" s="130">
        <f t="shared" si="0"/>
        <v>0</v>
      </c>
      <c r="G11" s="131"/>
      <c r="H11" s="130">
        <f t="shared" si="1"/>
        <v>0</v>
      </c>
    </row>
    <row r="12" spans="1:8" ht="12.4" customHeight="1">
      <c r="B12" s="93" t="s">
        <v>188</v>
      </c>
      <c r="C12" s="29">
        <v>1</v>
      </c>
      <c r="D12" s="28" t="s">
        <v>3</v>
      </c>
      <c r="E12" s="132"/>
      <c r="F12" s="130">
        <f t="shared" si="0"/>
        <v>0</v>
      </c>
      <c r="G12" s="131"/>
      <c r="H12" s="130">
        <f t="shared" si="1"/>
        <v>0</v>
      </c>
    </row>
    <row r="13" spans="1:8" ht="12.4" customHeight="1">
      <c r="B13" s="93" t="s">
        <v>163</v>
      </c>
      <c r="C13" s="29">
        <v>20</v>
      </c>
      <c r="D13" s="28" t="s">
        <v>3</v>
      </c>
      <c r="E13" s="132"/>
      <c r="F13" s="130">
        <f t="shared" si="0"/>
        <v>0</v>
      </c>
      <c r="G13" s="131"/>
      <c r="H13" s="130">
        <f t="shared" si="1"/>
        <v>0</v>
      </c>
    </row>
    <row r="14" spans="1:8" ht="12.4" customHeight="1">
      <c r="B14" s="93" t="s">
        <v>154</v>
      </c>
      <c r="C14" s="29">
        <v>1</v>
      </c>
      <c r="D14" s="28" t="s">
        <v>3</v>
      </c>
      <c r="E14" s="132"/>
      <c r="F14" s="130">
        <f t="shared" si="0"/>
        <v>0</v>
      </c>
      <c r="G14" s="131"/>
      <c r="H14" s="130">
        <f t="shared" si="1"/>
        <v>0</v>
      </c>
    </row>
    <row r="15" spans="1:8" s="121" customFormat="1" ht="12.4" customHeight="1">
      <c r="B15" s="124" t="s">
        <v>104</v>
      </c>
      <c r="C15" s="29">
        <v>1</v>
      </c>
      <c r="D15" s="28" t="s">
        <v>3</v>
      </c>
      <c r="E15" s="141"/>
      <c r="F15" s="130">
        <f t="shared" si="0"/>
        <v>0</v>
      </c>
      <c r="G15" s="131"/>
      <c r="H15" s="130">
        <f t="shared" si="1"/>
        <v>0</v>
      </c>
    </row>
    <row r="16" spans="1:8" ht="12.4" customHeight="1">
      <c r="B16" s="124" t="s">
        <v>112</v>
      </c>
      <c r="C16" s="29">
        <v>2</v>
      </c>
      <c r="D16" s="28" t="s">
        <v>3</v>
      </c>
      <c r="E16" s="132"/>
      <c r="F16" s="130">
        <f t="shared" si="0"/>
        <v>0</v>
      </c>
      <c r="G16" s="131"/>
      <c r="H16" s="130">
        <f t="shared" si="1"/>
        <v>0</v>
      </c>
    </row>
    <row r="17" spans="1:8" ht="12.75">
      <c r="B17" s="204"/>
      <c r="C17" s="205"/>
      <c r="D17" s="202"/>
      <c r="E17" s="145" t="s">
        <v>12</v>
      </c>
      <c r="F17" s="221">
        <f>SUM(F6:F16)</f>
        <v>0</v>
      </c>
      <c r="G17" s="138"/>
      <c r="H17" s="221">
        <f>SUM(H6:H16)</f>
        <v>0</v>
      </c>
    </row>
    <row r="18" spans="1:8" ht="11.25" customHeight="1">
      <c r="B18" s="204"/>
      <c r="C18" s="205"/>
      <c r="D18" s="202"/>
      <c r="E18" s="145"/>
      <c r="F18" s="130"/>
      <c r="G18" s="131"/>
      <c r="H18" s="130"/>
    </row>
    <row r="19" spans="1:8" ht="12.4" customHeight="1">
      <c r="A19" s="13" t="s">
        <v>215</v>
      </c>
      <c r="B19" s="93"/>
      <c r="C19" s="29"/>
      <c r="D19" s="26"/>
      <c r="E19" s="134"/>
      <c r="F19" s="130"/>
      <c r="G19" s="131"/>
      <c r="H19" s="130"/>
    </row>
    <row r="20" spans="1:8" ht="12.4" customHeight="1">
      <c r="B20" s="93" t="s">
        <v>114</v>
      </c>
      <c r="C20" s="36">
        <v>1</v>
      </c>
      <c r="D20" s="28" t="s">
        <v>4</v>
      </c>
      <c r="E20" s="134"/>
      <c r="F20" s="130">
        <f>E20*C20</f>
        <v>0</v>
      </c>
      <c r="G20" s="131"/>
      <c r="H20" s="130">
        <f>G20*C20</f>
        <v>0</v>
      </c>
    </row>
    <row r="21" spans="1:8" ht="12.4" customHeight="1">
      <c r="B21" s="93" t="s">
        <v>113</v>
      </c>
      <c r="C21" s="36">
        <v>1</v>
      </c>
      <c r="D21" s="28" t="s">
        <v>4</v>
      </c>
      <c r="E21" s="134"/>
      <c r="F21" s="130">
        <f>E21*C21</f>
        <v>0</v>
      </c>
      <c r="G21" s="131"/>
      <c r="H21" s="130">
        <f>G21*C21</f>
        <v>0</v>
      </c>
    </row>
    <row r="22" spans="1:8" s="69" customFormat="1" ht="12.75">
      <c r="A22" s="1"/>
      <c r="B22" s="124" t="s">
        <v>140</v>
      </c>
      <c r="C22" s="36">
        <v>1</v>
      </c>
      <c r="D22" s="28" t="s">
        <v>4</v>
      </c>
      <c r="E22" s="134"/>
      <c r="F22" s="130">
        <f>E22*C22</f>
        <v>0</v>
      </c>
      <c r="G22" s="131"/>
      <c r="H22" s="130">
        <f>G22*C22</f>
        <v>0</v>
      </c>
    </row>
    <row r="23" spans="1:8" s="69" customFormat="1" ht="12.75">
      <c r="A23" s="1"/>
      <c r="B23" s="124" t="s">
        <v>159</v>
      </c>
      <c r="C23" s="36">
        <v>1</v>
      </c>
      <c r="D23" s="28" t="s">
        <v>4</v>
      </c>
      <c r="E23" s="134"/>
      <c r="F23" s="130">
        <f>E23*C23</f>
        <v>0</v>
      </c>
      <c r="G23" s="131"/>
      <c r="H23" s="130">
        <f>G23*C23</f>
        <v>0</v>
      </c>
    </row>
    <row r="24" spans="1:8" ht="12.75">
      <c r="B24" s="93"/>
      <c r="C24" s="29"/>
      <c r="D24" s="28"/>
      <c r="E24" s="145" t="s">
        <v>12</v>
      </c>
      <c r="F24" s="133">
        <f>SUM(F20:F23)</f>
        <v>0</v>
      </c>
      <c r="G24" s="131"/>
      <c r="H24" s="133">
        <f>SUM(H20:H23)</f>
        <v>0</v>
      </c>
    </row>
    <row r="25" spans="1:8" ht="12.75">
      <c r="A25" s="13" t="s">
        <v>68</v>
      </c>
      <c r="B25" s="93"/>
      <c r="C25" s="29"/>
      <c r="D25" s="26"/>
      <c r="E25" s="134"/>
      <c r="F25" s="134"/>
      <c r="G25" s="131"/>
      <c r="H25" s="134"/>
    </row>
    <row r="26" spans="1:8" ht="12.75">
      <c r="B26" s="98" t="s">
        <v>24</v>
      </c>
      <c r="C26" s="54">
        <v>2</v>
      </c>
      <c r="D26" s="28" t="s">
        <v>3</v>
      </c>
      <c r="E26" s="135"/>
      <c r="F26" s="134">
        <f>C26*E26</f>
        <v>0</v>
      </c>
      <c r="G26" s="131"/>
      <c r="H26" s="134">
        <f>C26*G26</f>
        <v>0</v>
      </c>
    </row>
    <row r="27" spans="1:8" ht="12.75">
      <c r="B27" s="104" t="s">
        <v>234</v>
      </c>
      <c r="C27" s="54">
        <v>2</v>
      </c>
      <c r="D27" s="28" t="s">
        <v>3</v>
      </c>
      <c r="E27" s="135"/>
      <c r="F27" s="134">
        <v>0</v>
      </c>
      <c r="G27" s="131"/>
      <c r="H27" s="134">
        <v>0</v>
      </c>
    </row>
    <row r="28" spans="1:8" ht="12.75">
      <c r="B28" s="101" t="s">
        <v>13</v>
      </c>
      <c r="C28" s="74">
        <v>5</v>
      </c>
      <c r="D28" s="28" t="s">
        <v>3</v>
      </c>
      <c r="E28" s="136"/>
      <c r="F28" s="134">
        <f t="shared" ref="F28:F34" si="2">C28*E28</f>
        <v>0</v>
      </c>
      <c r="G28" s="131"/>
      <c r="H28" s="134">
        <f t="shared" ref="H28:H34" si="3">C28*G28</f>
        <v>0</v>
      </c>
    </row>
    <row r="29" spans="1:8" ht="12.4" customHeight="1">
      <c r="B29" s="101" t="s">
        <v>14</v>
      </c>
      <c r="C29" s="74">
        <v>5</v>
      </c>
      <c r="D29" s="41" t="s">
        <v>3</v>
      </c>
      <c r="E29" s="136"/>
      <c r="F29" s="134">
        <f t="shared" si="2"/>
        <v>0</v>
      </c>
      <c r="G29" s="131"/>
      <c r="H29" s="134">
        <f t="shared" si="3"/>
        <v>0</v>
      </c>
    </row>
    <row r="30" spans="1:8" ht="12.4" customHeight="1">
      <c r="B30" s="101" t="s">
        <v>15</v>
      </c>
      <c r="C30" s="74">
        <v>5</v>
      </c>
      <c r="D30" s="28" t="s">
        <v>3</v>
      </c>
      <c r="E30" s="136"/>
      <c r="F30" s="134">
        <f t="shared" si="2"/>
        <v>0</v>
      </c>
      <c r="G30" s="131"/>
      <c r="H30" s="134">
        <f t="shared" si="3"/>
        <v>0</v>
      </c>
    </row>
    <row r="31" spans="1:8" ht="12.4" customHeight="1">
      <c r="B31" s="101" t="s">
        <v>16</v>
      </c>
      <c r="C31" s="74">
        <v>5</v>
      </c>
      <c r="D31" s="41" t="s">
        <v>3</v>
      </c>
      <c r="E31" s="136"/>
      <c r="F31" s="134">
        <f t="shared" si="2"/>
        <v>0</v>
      </c>
      <c r="G31" s="131"/>
      <c r="H31" s="134">
        <f t="shared" si="3"/>
        <v>0</v>
      </c>
    </row>
    <row r="32" spans="1:8" ht="12.4" customHeight="1">
      <c r="B32" s="101" t="s">
        <v>105</v>
      </c>
      <c r="C32" s="74">
        <v>5</v>
      </c>
      <c r="D32" s="28" t="s">
        <v>3</v>
      </c>
      <c r="E32" s="136"/>
      <c r="F32" s="134">
        <f t="shared" si="2"/>
        <v>0</v>
      </c>
      <c r="G32" s="131"/>
      <c r="H32" s="134">
        <f t="shared" si="3"/>
        <v>0</v>
      </c>
    </row>
    <row r="33" spans="1:8" ht="12.4" customHeight="1">
      <c r="B33" s="124" t="s">
        <v>115</v>
      </c>
      <c r="C33" s="74">
        <v>5</v>
      </c>
      <c r="D33" s="28" t="s">
        <v>3</v>
      </c>
      <c r="E33" s="136"/>
      <c r="F33" s="134">
        <f t="shared" si="2"/>
        <v>0</v>
      </c>
      <c r="G33" s="131"/>
      <c r="H33" s="319">
        <f t="shared" si="3"/>
        <v>0</v>
      </c>
    </row>
    <row r="34" spans="1:8" ht="12.4" customHeight="1">
      <c r="B34" s="124" t="s">
        <v>230</v>
      </c>
      <c r="C34" s="311">
        <v>1</v>
      </c>
      <c r="D34" s="28" t="s">
        <v>3</v>
      </c>
      <c r="E34" s="137"/>
      <c r="F34" s="134">
        <f t="shared" si="2"/>
        <v>0</v>
      </c>
      <c r="G34" s="222"/>
      <c r="H34" s="134">
        <f t="shared" si="3"/>
        <v>0</v>
      </c>
    </row>
    <row r="35" spans="1:8" ht="12.4" customHeight="1">
      <c r="B35" s="93"/>
      <c r="C35" s="29"/>
      <c r="D35" s="28"/>
      <c r="E35" s="145" t="s">
        <v>12</v>
      </c>
      <c r="F35" s="133">
        <f>SUM(F26:F34)</f>
        <v>0</v>
      </c>
      <c r="G35" s="131"/>
      <c r="H35" s="133">
        <f>SUM(H26:H34)</f>
        <v>0</v>
      </c>
    </row>
    <row r="36" spans="1:8" s="13" customFormat="1" ht="15.6" customHeight="1">
      <c r="A36" s="189" t="s">
        <v>6</v>
      </c>
      <c r="B36" s="1"/>
      <c r="C36" s="29"/>
      <c r="D36" s="28"/>
      <c r="E36" s="133"/>
      <c r="F36" s="133"/>
      <c r="G36" s="138"/>
      <c r="H36" s="133"/>
    </row>
    <row r="37" spans="1:8" ht="12.4" hidden="1" customHeight="1" thickBot="1">
      <c r="A37" s="14" t="s">
        <v>20</v>
      </c>
      <c r="B37" s="30"/>
      <c r="C37" s="31"/>
      <c r="D37" s="32"/>
      <c r="E37" s="139"/>
      <c r="F37" s="139">
        <f>F17+F24+F35</f>
        <v>0</v>
      </c>
      <c r="G37" s="131"/>
      <c r="H37" s="139"/>
    </row>
    <row r="38" spans="1:8" ht="12.4" customHeight="1">
      <c r="A38" s="129"/>
      <c r="B38" s="103" t="s">
        <v>225</v>
      </c>
      <c r="C38" s="311">
        <v>300</v>
      </c>
      <c r="D38" s="28" t="s">
        <v>2</v>
      </c>
      <c r="E38" s="141"/>
      <c r="F38" s="136">
        <f t="shared" ref="F38:F59" si="4">E38*C38</f>
        <v>0</v>
      </c>
      <c r="G38" s="131"/>
      <c r="H38" s="141">
        <f t="shared" ref="H38:H44" si="5">G38*C38</f>
        <v>0</v>
      </c>
    </row>
    <row r="39" spans="1:8" ht="12.4" customHeight="1">
      <c r="A39" s="52"/>
      <c r="B39" s="103" t="s">
        <v>224</v>
      </c>
      <c r="C39" s="311">
        <v>100</v>
      </c>
      <c r="D39" s="28" t="s">
        <v>2</v>
      </c>
      <c r="E39" s="141"/>
      <c r="F39" s="136">
        <f t="shared" si="4"/>
        <v>0</v>
      </c>
      <c r="G39" s="131"/>
      <c r="H39" s="141">
        <f t="shared" si="5"/>
        <v>0</v>
      </c>
    </row>
    <row r="40" spans="1:8" ht="12.4" customHeight="1">
      <c r="A40" s="52"/>
      <c r="B40" s="103" t="s">
        <v>226</v>
      </c>
      <c r="C40" s="311">
        <v>150</v>
      </c>
      <c r="D40" s="28" t="s">
        <v>2</v>
      </c>
      <c r="E40" s="141"/>
      <c r="F40" s="136">
        <f t="shared" si="4"/>
        <v>0</v>
      </c>
      <c r="G40" s="131"/>
      <c r="H40" s="141">
        <f t="shared" si="5"/>
        <v>0</v>
      </c>
    </row>
    <row r="41" spans="1:8" ht="12.4" customHeight="1">
      <c r="A41" s="52"/>
      <c r="B41" s="124" t="s">
        <v>227</v>
      </c>
      <c r="C41" s="311">
        <v>100</v>
      </c>
      <c r="D41" s="28" t="s">
        <v>2</v>
      </c>
      <c r="E41" s="141"/>
      <c r="F41" s="136">
        <f t="shared" si="4"/>
        <v>0</v>
      </c>
      <c r="G41" s="131"/>
      <c r="H41" s="141">
        <f t="shared" si="5"/>
        <v>0</v>
      </c>
    </row>
    <row r="42" spans="1:8" ht="12.4" customHeight="1">
      <c r="B42" s="124" t="s">
        <v>59</v>
      </c>
      <c r="C42" s="311">
        <v>100</v>
      </c>
      <c r="D42" s="28" t="s">
        <v>2</v>
      </c>
      <c r="E42" s="141"/>
      <c r="F42" s="136">
        <f t="shared" si="4"/>
        <v>0</v>
      </c>
      <c r="G42" s="131"/>
      <c r="H42" s="141">
        <f t="shared" si="5"/>
        <v>0</v>
      </c>
    </row>
    <row r="43" spans="1:8" ht="12.4" customHeight="1">
      <c r="B43" s="124" t="s">
        <v>228</v>
      </c>
      <c r="C43" s="311">
        <v>80</v>
      </c>
      <c r="D43" s="28" t="s">
        <v>2</v>
      </c>
      <c r="E43" s="141"/>
      <c r="F43" s="136">
        <f t="shared" si="4"/>
        <v>0</v>
      </c>
      <c r="G43" s="131"/>
      <c r="H43" s="141">
        <f t="shared" si="5"/>
        <v>0</v>
      </c>
    </row>
    <row r="44" spans="1:8" ht="12.4" customHeight="1">
      <c r="B44" s="124" t="s">
        <v>229</v>
      </c>
      <c r="C44" s="29">
        <v>20</v>
      </c>
      <c r="D44" s="28" t="s">
        <v>2</v>
      </c>
      <c r="E44" s="137"/>
      <c r="F44" s="136">
        <f t="shared" si="4"/>
        <v>0</v>
      </c>
      <c r="G44" s="131"/>
      <c r="H44" s="141">
        <f t="shared" si="5"/>
        <v>0</v>
      </c>
    </row>
    <row r="45" spans="1:8" ht="12.4" customHeight="1">
      <c r="B45" s="101"/>
      <c r="C45" s="29"/>
      <c r="D45" s="28"/>
      <c r="E45" s="145" t="s">
        <v>12</v>
      </c>
      <c r="F45" s="133">
        <f>SUM(F38:F44)</f>
        <v>0</v>
      </c>
      <c r="G45" s="131"/>
      <c r="H45" s="133">
        <f>SUM(H38:H44)</f>
        <v>0</v>
      </c>
    </row>
    <row r="46" spans="1:8" ht="12.4" customHeight="1">
      <c r="A46" s="13" t="s">
        <v>69</v>
      </c>
      <c r="B46" s="93"/>
      <c r="C46" s="29"/>
      <c r="D46" s="26"/>
      <c r="E46" s="134"/>
      <c r="F46" s="136"/>
      <c r="G46" s="131"/>
      <c r="H46" s="133"/>
    </row>
    <row r="47" spans="1:8" ht="12.4" customHeight="1">
      <c r="A47" s="52"/>
      <c r="B47" s="101" t="s">
        <v>54</v>
      </c>
      <c r="C47" s="74">
        <v>1</v>
      </c>
      <c r="D47" s="28" t="s">
        <v>3</v>
      </c>
      <c r="E47" s="132"/>
      <c r="F47" s="136">
        <f t="shared" si="4"/>
        <v>0</v>
      </c>
      <c r="G47" s="131"/>
      <c r="H47" s="137">
        <f>C47*G47</f>
        <v>0</v>
      </c>
    </row>
    <row r="48" spans="1:8" ht="12.4" customHeight="1">
      <c r="A48" s="53"/>
      <c r="B48" s="101" t="s">
        <v>55</v>
      </c>
      <c r="C48" s="74">
        <v>1</v>
      </c>
      <c r="D48" s="28" t="s">
        <v>3</v>
      </c>
      <c r="E48" s="132"/>
      <c r="F48" s="136">
        <f t="shared" si="4"/>
        <v>0</v>
      </c>
      <c r="G48" s="131"/>
      <c r="H48" s="137">
        <f t="shared" ref="H48:H59" si="6">C48*G48</f>
        <v>0</v>
      </c>
    </row>
    <row r="49" spans="1:8" ht="12.4" customHeight="1">
      <c r="A49" s="53"/>
      <c r="B49" s="102" t="s">
        <v>58</v>
      </c>
      <c r="C49" s="186">
        <v>1</v>
      </c>
      <c r="D49" s="28" t="s">
        <v>3</v>
      </c>
      <c r="E49" s="136"/>
      <c r="F49" s="136">
        <f t="shared" si="4"/>
        <v>0</v>
      </c>
      <c r="G49" s="131"/>
      <c r="H49" s="137">
        <f t="shared" si="6"/>
        <v>0</v>
      </c>
    </row>
    <row r="50" spans="1:8" ht="12.4" customHeight="1">
      <c r="A50" s="53"/>
      <c r="B50" s="295" t="s">
        <v>219</v>
      </c>
      <c r="C50" s="186">
        <v>1</v>
      </c>
      <c r="D50" s="28" t="s">
        <v>3</v>
      </c>
      <c r="E50" s="136"/>
      <c r="F50" s="136">
        <f t="shared" si="4"/>
        <v>0</v>
      </c>
      <c r="G50" s="131"/>
      <c r="H50" s="137">
        <f t="shared" si="6"/>
        <v>0</v>
      </c>
    </row>
    <row r="51" spans="1:8" ht="12.4" customHeight="1">
      <c r="B51" s="102" t="s">
        <v>57</v>
      </c>
      <c r="C51" s="186">
        <v>1</v>
      </c>
      <c r="D51" s="28" t="s">
        <v>3</v>
      </c>
      <c r="E51" s="136"/>
      <c r="F51" s="136">
        <f t="shared" si="4"/>
        <v>0</v>
      </c>
      <c r="G51" s="131"/>
      <c r="H51" s="137">
        <f t="shared" si="6"/>
        <v>0</v>
      </c>
    </row>
    <row r="52" spans="1:8" ht="12.4" customHeight="1">
      <c r="B52" s="102" t="s">
        <v>56</v>
      </c>
      <c r="C52" s="186">
        <v>1</v>
      </c>
      <c r="D52" s="28" t="s">
        <v>3</v>
      </c>
      <c r="E52" s="136"/>
      <c r="F52" s="136">
        <f t="shared" si="4"/>
        <v>0</v>
      </c>
      <c r="G52" s="131"/>
      <c r="H52" s="137">
        <f t="shared" si="6"/>
        <v>0</v>
      </c>
    </row>
    <row r="53" spans="1:8" ht="12.4" customHeight="1">
      <c r="B53" s="124" t="s">
        <v>197</v>
      </c>
      <c r="C53" s="29">
        <v>2</v>
      </c>
      <c r="D53" s="28" t="s">
        <v>3</v>
      </c>
      <c r="E53" s="136"/>
      <c r="F53" s="136">
        <f t="shared" si="4"/>
        <v>0</v>
      </c>
      <c r="G53" s="131"/>
      <c r="H53" s="137">
        <f t="shared" si="6"/>
        <v>0</v>
      </c>
    </row>
    <row r="54" spans="1:8" ht="12.4" customHeight="1">
      <c r="B54" s="101" t="s">
        <v>60</v>
      </c>
      <c r="C54" s="29">
        <v>1</v>
      </c>
      <c r="D54" s="28" t="s">
        <v>2</v>
      </c>
      <c r="E54" s="136"/>
      <c r="F54" s="136">
        <f t="shared" si="4"/>
        <v>0</v>
      </c>
      <c r="G54" s="131"/>
      <c r="H54" s="137">
        <f t="shared" si="6"/>
        <v>0</v>
      </c>
    </row>
    <row r="55" spans="1:8" ht="12.4" customHeight="1">
      <c r="B55" s="101" t="s">
        <v>61</v>
      </c>
      <c r="C55" s="29">
        <v>4</v>
      </c>
      <c r="D55" s="28" t="s">
        <v>3</v>
      </c>
      <c r="E55" s="136"/>
      <c r="F55" s="136">
        <f t="shared" si="4"/>
        <v>0</v>
      </c>
      <c r="G55" s="131"/>
      <c r="H55" s="137">
        <f t="shared" si="6"/>
        <v>0</v>
      </c>
    </row>
    <row r="56" spans="1:8" ht="12.4" customHeight="1">
      <c r="B56" s="101" t="s">
        <v>62</v>
      </c>
      <c r="C56" s="29">
        <v>2</v>
      </c>
      <c r="D56" s="28" t="s">
        <v>3</v>
      </c>
      <c r="E56" s="136"/>
      <c r="F56" s="136">
        <f t="shared" si="4"/>
        <v>0</v>
      </c>
      <c r="G56" s="131"/>
      <c r="H56" s="137">
        <f t="shared" si="6"/>
        <v>0</v>
      </c>
    </row>
    <row r="57" spans="1:8" ht="12.4" customHeight="1">
      <c r="B57" s="101" t="s">
        <v>74</v>
      </c>
      <c r="C57" s="29">
        <v>1</v>
      </c>
      <c r="D57" s="28" t="s">
        <v>3</v>
      </c>
      <c r="E57" s="136"/>
      <c r="F57" s="136">
        <f t="shared" si="4"/>
        <v>0</v>
      </c>
      <c r="G57" s="131"/>
      <c r="H57" s="137">
        <f t="shared" si="6"/>
        <v>0</v>
      </c>
    </row>
    <row r="58" spans="1:8" ht="12" customHeight="1">
      <c r="A58" s="52"/>
      <c r="B58" s="101" t="s">
        <v>17</v>
      </c>
      <c r="C58" s="74">
        <v>5</v>
      </c>
      <c r="D58" s="28" t="s">
        <v>3</v>
      </c>
      <c r="E58" s="132"/>
      <c r="F58" s="136">
        <f t="shared" si="4"/>
        <v>0</v>
      </c>
      <c r="G58" s="131"/>
      <c r="H58" s="137">
        <f t="shared" si="6"/>
        <v>0</v>
      </c>
    </row>
    <row r="59" spans="1:8" ht="12.4" customHeight="1">
      <c r="B59" s="103" t="s">
        <v>7</v>
      </c>
      <c r="C59" s="74">
        <v>1</v>
      </c>
      <c r="D59" s="28" t="s">
        <v>4</v>
      </c>
      <c r="E59" s="132"/>
      <c r="F59" s="136">
        <f t="shared" si="4"/>
        <v>0</v>
      </c>
      <c r="G59" s="131"/>
      <c r="H59" s="137">
        <f t="shared" si="6"/>
        <v>0</v>
      </c>
    </row>
    <row r="60" spans="1:8" ht="12.4" customHeight="1">
      <c r="B60" s="1"/>
      <c r="C60" s="29"/>
      <c r="D60" s="28"/>
      <c r="E60" s="145" t="s">
        <v>12</v>
      </c>
      <c r="F60" s="133">
        <f>SUM(F47:F59)</f>
        <v>0</v>
      </c>
      <c r="G60" s="131"/>
      <c r="H60" s="133">
        <f>SUM(H47:H59)</f>
        <v>0</v>
      </c>
    </row>
    <row r="61" spans="1:8" ht="12.4" customHeight="1">
      <c r="A61" s="321" t="s">
        <v>11</v>
      </c>
      <c r="B61" s="322"/>
      <c r="C61" s="44"/>
      <c r="D61" s="66"/>
      <c r="E61" s="142"/>
      <c r="F61" s="142"/>
      <c r="G61" s="144"/>
      <c r="H61" s="142"/>
    </row>
    <row r="62" spans="1:8" ht="12" customHeight="1">
      <c r="A62" s="52"/>
      <c r="B62" s="101" t="s">
        <v>120</v>
      </c>
      <c r="C62" s="74">
        <v>1</v>
      </c>
      <c r="D62" s="28" t="s">
        <v>4</v>
      </c>
      <c r="E62" s="132"/>
      <c r="F62" s="136">
        <v>0</v>
      </c>
      <c r="G62" s="134"/>
      <c r="H62" s="141">
        <f>G62*C62</f>
        <v>0</v>
      </c>
    </row>
    <row r="63" spans="1:8" ht="12" customHeight="1">
      <c r="A63" s="52"/>
      <c r="B63" s="101" t="s">
        <v>124</v>
      </c>
      <c r="C63" s="74">
        <v>8</v>
      </c>
      <c r="D63" s="28" t="s">
        <v>137</v>
      </c>
      <c r="E63" s="132"/>
      <c r="F63" s="134">
        <f t="shared" ref="F63:F70" si="7">E63*C63</f>
        <v>0</v>
      </c>
      <c r="G63" s="134"/>
      <c r="H63" s="141">
        <f t="shared" ref="H63:H70" si="8">G63*C63</f>
        <v>0</v>
      </c>
    </row>
    <row r="64" spans="1:8" ht="12.4" customHeight="1">
      <c r="B64" s="93" t="s">
        <v>121</v>
      </c>
      <c r="C64" s="74">
        <v>15</v>
      </c>
      <c r="D64" s="28" t="s">
        <v>137</v>
      </c>
      <c r="E64" s="134"/>
      <c r="F64" s="134">
        <f t="shared" si="7"/>
        <v>0</v>
      </c>
      <c r="G64" s="134"/>
      <c r="H64" s="141">
        <f t="shared" si="8"/>
        <v>0</v>
      </c>
    </row>
    <row r="65" spans="1:8" ht="12.4" customHeight="1">
      <c r="B65" s="93" t="s">
        <v>139</v>
      </c>
      <c r="C65" s="74">
        <v>4</v>
      </c>
      <c r="D65" s="28" t="s">
        <v>137</v>
      </c>
      <c r="E65" s="134"/>
      <c r="F65" s="134">
        <f>E65*C65</f>
        <v>0</v>
      </c>
      <c r="G65" s="143"/>
      <c r="H65" s="141">
        <f>G65*C65</f>
        <v>0</v>
      </c>
    </row>
    <row r="66" spans="1:8" ht="12.4" customHeight="1">
      <c r="B66" s="93" t="s">
        <v>9</v>
      </c>
      <c r="C66" s="74">
        <v>1</v>
      </c>
      <c r="D66" s="28" t="s">
        <v>4</v>
      </c>
      <c r="E66" s="134"/>
      <c r="F66" s="134">
        <f t="shared" si="7"/>
        <v>0</v>
      </c>
      <c r="G66" s="134"/>
      <c r="H66" s="141">
        <f t="shared" si="8"/>
        <v>0</v>
      </c>
    </row>
    <row r="67" spans="1:8" ht="12.4" customHeight="1">
      <c r="B67" s="93" t="s">
        <v>122</v>
      </c>
      <c r="C67" s="74">
        <v>1</v>
      </c>
      <c r="D67" s="28" t="s">
        <v>4</v>
      </c>
      <c r="E67" s="134"/>
      <c r="F67" s="134">
        <f>E67*C67</f>
        <v>0</v>
      </c>
      <c r="G67" s="143"/>
      <c r="H67" s="141">
        <f t="shared" si="8"/>
        <v>0</v>
      </c>
    </row>
    <row r="68" spans="1:8" ht="12.4" customHeight="1">
      <c r="B68" s="93" t="s">
        <v>119</v>
      </c>
      <c r="C68" s="74">
        <v>1</v>
      </c>
      <c r="D68" s="28" t="s">
        <v>4</v>
      </c>
      <c r="E68" s="134"/>
      <c r="F68" s="134">
        <f t="shared" si="7"/>
        <v>0</v>
      </c>
      <c r="G68" s="134"/>
      <c r="H68" s="141">
        <f t="shared" si="8"/>
        <v>0</v>
      </c>
    </row>
    <row r="69" spans="1:8" ht="12.4" customHeight="1">
      <c r="B69" s="93" t="s">
        <v>155</v>
      </c>
      <c r="C69" s="74">
        <v>10</v>
      </c>
      <c r="D69" s="28" t="s">
        <v>3</v>
      </c>
      <c r="E69" s="134"/>
      <c r="F69" s="134">
        <f t="shared" si="7"/>
        <v>0</v>
      </c>
      <c r="G69" s="143"/>
      <c r="H69" s="141">
        <f t="shared" si="8"/>
        <v>0</v>
      </c>
    </row>
    <row r="70" spans="1:8" ht="12.4" customHeight="1">
      <c r="B70" s="93" t="s">
        <v>126</v>
      </c>
      <c r="C70" s="74">
        <v>1</v>
      </c>
      <c r="D70" s="28" t="s">
        <v>4</v>
      </c>
      <c r="E70" s="134"/>
      <c r="F70" s="134">
        <f t="shared" si="7"/>
        <v>0</v>
      </c>
      <c r="G70" s="143"/>
      <c r="H70" s="141">
        <f t="shared" si="8"/>
        <v>0</v>
      </c>
    </row>
    <row r="71" spans="1:8" ht="12.4" customHeight="1">
      <c r="B71" s="93"/>
      <c r="C71" s="11"/>
      <c r="D71" s="26"/>
      <c r="E71" s="145" t="s">
        <v>12</v>
      </c>
      <c r="F71" s="133">
        <v>0</v>
      </c>
      <c r="G71" s="131"/>
      <c r="H71" s="133">
        <f>SUM(H62:H70)</f>
        <v>0</v>
      </c>
    </row>
    <row r="72" spans="1:8" s="13" customFormat="1" ht="12.75">
      <c r="A72" s="1"/>
      <c r="B72" s="1"/>
      <c r="C72" s="170"/>
      <c r="D72" s="88"/>
      <c r="E72" s="134"/>
      <c r="F72" s="134"/>
      <c r="G72" s="134"/>
      <c r="H72" s="134"/>
    </row>
    <row r="73" spans="1:8" ht="15">
      <c r="A73" s="25"/>
      <c r="B73" s="1" t="s">
        <v>130</v>
      </c>
      <c r="C73" s="26"/>
      <c r="D73" s="88"/>
      <c r="E73" s="140"/>
      <c r="F73" s="218">
        <f>F71+F60+F45+F35+F24+F17</f>
        <v>0</v>
      </c>
      <c r="G73" s="140"/>
      <c r="H73" s="218">
        <f>H71+H60+H45+H35+H24+H17</f>
        <v>0</v>
      </c>
    </row>
    <row r="74" spans="1:8" ht="12.4" customHeight="1">
      <c r="D74" s="87"/>
      <c r="G74" s="128"/>
    </row>
    <row r="75" spans="1:8" ht="15.75">
      <c r="B75" s="13" t="s">
        <v>131</v>
      </c>
      <c r="D75" s="87"/>
      <c r="G75" s="128"/>
      <c r="H75" s="220">
        <f>F73+H73</f>
        <v>0</v>
      </c>
    </row>
    <row r="76" spans="1:8" ht="12.4" customHeight="1">
      <c r="F76" s="219"/>
      <c r="H76" s="219"/>
    </row>
  </sheetData>
  <mergeCells count="2">
    <mergeCell ref="A61:B61"/>
    <mergeCell ref="A1:D1"/>
  </mergeCells>
  <phoneticPr fontId="9" type="noConversion"/>
  <printOptions horizontalCentered="1"/>
  <pageMargins left="0.27559055118110237" right="0.27559055118110237" top="0.51181102362204722" bottom="1.0236220472440944" header="0.31496062992125984" footer="0.78740157480314965"/>
  <pageSetup paperSize="9" scale="60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view="pageBreakPreview" topLeftCell="A4" zoomScaleNormal="100" zoomScaleSheetLayoutView="100" workbookViewId="0">
      <selection activeCell="E6" sqref="E6"/>
    </sheetView>
  </sheetViews>
  <sheetFormatPr defaultColWidth="8.85546875" defaultRowHeight="12.4" customHeight="1"/>
  <cols>
    <col min="1" max="1" width="8.140625" style="1" customWidth="1"/>
    <col min="2" max="2" width="71" style="12" bestFit="1" customWidth="1"/>
    <col min="3" max="3" width="6.28515625" style="2" customWidth="1"/>
    <col min="4" max="4" width="7" style="2" customWidth="1"/>
    <col min="5" max="5" width="13.7109375" style="2" bestFit="1" customWidth="1"/>
    <col min="6" max="6" width="13.42578125" style="80" bestFit="1" customWidth="1"/>
    <col min="7" max="8" width="13.42578125" style="80" customWidth="1"/>
    <col min="9" max="16384" width="8.85546875" style="1"/>
  </cols>
  <sheetData>
    <row r="1" spans="1:8" ht="18">
      <c r="A1" s="327" t="s">
        <v>76</v>
      </c>
      <c r="B1" s="327"/>
      <c r="C1" s="26"/>
      <c r="D1" s="26"/>
      <c r="E1" s="19"/>
      <c r="F1" s="79"/>
      <c r="G1" s="79"/>
      <c r="H1" s="79"/>
    </row>
    <row r="2" spans="1:8" ht="15.6" customHeight="1">
      <c r="C2" s="26"/>
      <c r="D2" s="26"/>
      <c r="E2" s="19"/>
      <c r="F2" s="79"/>
      <c r="G2" s="79"/>
      <c r="H2" s="79"/>
    </row>
    <row r="3" spans="1:8" ht="26.45" customHeight="1">
      <c r="A3" s="106"/>
      <c r="B3" s="107" t="s">
        <v>5</v>
      </c>
      <c r="C3" s="107" t="s">
        <v>0</v>
      </c>
      <c r="D3" s="108" t="s">
        <v>1</v>
      </c>
      <c r="E3" s="108" t="s">
        <v>100</v>
      </c>
      <c r="F3" s="109" t="s">
        <v>101</v>
      </c>
      <c r="G3" s="109" t="s">
        <v>102</v>
      </c>
      <c r="H3" s="109" t="s">
        <v>103</v>
      </c>
    </row>
    <row r="4" spans="1:8" ht="15.6" customHeight="1">
      <c r="B4" s="17"/>
      <c r="C4" s="26"/>
      <c r="D4" s="26"/>
      <c r="E4" s="19"/>
      <c r="F4" s="79"/>
      <c r="G4" s="79"/>
      <c r="H4" s="79"/>
    </row>
    <row r="5" spans="1:8" ht="12.4" customHeight="1">
      <c r="A5" s="5" t="s">
        <v>50</v>
      </c>
      <c r="B5" s="33"/>
      <c r="C5" s="33"/>
      <c r="D5" s="6"/>
      <c r="E5" s="33"/>
      <c r="F5" s="81"/>
      <c r="G5" s="81"/>
      <c r="H5" s="81"/>
    </row>
    <row r="6" spans="1:8" ht="12.4" customHeight="1">
      <c r="A6" s="35"/>
      <c r="B6" s="55" t="s">
        <v>49</v>
      </c>
      <c r="C6" s="298">
        <v>1</v>
      </c>
      <c r="D6" s="7" t="s">
        <v>3</v>
      </c>
      <c r="E6" s="160"/>
      <c r="F6" s="161">
        <f>E6*C6</f>
        <v>0</v>
      </c>
      <c r="G6" s="161"/>
      <c r="H6" s="161">
        <f>G6*C6</f>
        <v>0</v>
      </c>
    </row>
    <row r="7" spans="1:8" ht="12.4" customHeight="1">
      <c r="A7" s="19"/>
      <c r="B7" s="55" t="s">
        <v>53</v>
      </c>
      <c r="C7" s="298">
        <v>1</v>
      </c>
      <c r="D7" s="7" t="s">
        <v>3</v>
      </c>
      <c r="E7" s="160"/>
      <c r="F7" s="161">
        <f t="shared" ref="F7:F12" si="0">E7*C7</f>
        <v>0</v>
      </c>
      <c r="G7" s="161"/>
      <c r="H7" s="161">
        <f t="shared" ref="H7:H12" si="1">G7*C7</f>
        <v>0</v>
      </c>
    </row>
    <row r="8" spans="1:8" ht="12.4" customHeight="1">
      <c r="A8" s="35"/>
      <c r="B8" s="55" t="s">
        <v>47</v>
      </c>
      <c r="C8" s="298">
        <v>1</v>
      </c>
      <c r="D8" s="7" t="s">
        <v>3</v>
      </c>
      <c r="E8" s="160"/>
      <c r="F8" s="161">
        <f t="shared" si="0"/>
        <v>0</v>
      </c>
      <c r="G8" s="161"/>
      <c r="H8" s="161">
        <f t="shared" si="1"/>
        <v>0</v>
      </c>
    </row>
    <row r="9" spans="1:8" ht="12.75">
      <c r="A9" s="19"/>
      <c r="B9" s="55" t="s">
        <v>51</v>
      </c>
      <c r="C9" s="298">
        <v>1</v>
      </c>
      <c r="D9" s="7" t="s">
        <v>3</v>
      </c>
      <c r="E9" s="160"/>
      <c r="F9" s="161">
        <f t="shared" si="0"/>
        <v>0</v>
      </c>
      <c r="G9" s="161"/>
      <c r="H9" s="161">
        <f t="shared" si="1"/>
        <v>0</v>
      </c>
    </row>
    <row r="10" spans="1:8" ht="12.75">
      <c r="A10" s="19"/>
      <c r="B10" s="55" t="s">
        <v>132</v>
      </c>
      <c r="C10" s="298">
        <v>1</v>
      </c>
      <c r="D10" s="7" t="s">
        <v>3</v>
      </c>
      <c r="E10" s="160"/>
      <c r="F10" s="161">
        <f t="shared" si="0"/>
        <v>0</v>
      </c>
      <c r="G10" s="161"/>
      <c r="H10" s="161">
        <f t="shared" si="1"/>
        <v>0</v>
      </c>
    </row>
    <row r="11" spans="1:8" ht="12.4" customHeight="1">
      <c r="A11" s="9"/>
      <c r="B11" s="55" t="s">
        <v>75</v>
      </c>
      <c r="C11" s="298">
        <v>1</v>
      </c>
      <c r="D11" s="7" t="s">
        <v>3</v>
      </c>
      <c r="E11" s="160"/>
      <c r="F11" s="161">
        <f t="shared" si="0"/>
        <v>0</v>
      </c>
      <c r="G11" s="161"/>
      <c r="H11" s="161">
        <f t="shared" si="1"/>
        <v>0</v>
      </c>
    </row>
    <row r="12" spans="1:8" ht="12.4" customHeight="1">
      <c r="A12" s="5"/>
      <c r="B12" s="55" t="s">
        <v>48</v>
      </c>
      <c r="C12" s="298">
        <v>1</v>
      </c>
      <c r="D12" s="7" t="s">
        <v>3</v>
      </c>
      <c r="E12" s="160"/>
      <c r="F12" s="161">
        <f t="shared" si="0"/>
        <v>0</v>
      </c>
      <c r="G12" s="161"/>
      <c r="H12" s="161">
        <f t="shared" si="1"/>
        <v>0</v>
      </c>
    </row>
    <row r="13" spans="1:8" ht="12.4" customHeight="1">
      <c r="A13" s="19"/>
      <c r="B13" s="10"/>
      <c r="C13" s="187"/>
      <c r="D13" s="8"/>
      <c r="E13" s="133" t="s">
        <v>12</v>
      </c>
      <c r="F13" s="162">
        <f>SUM(F6:F12)</f>
        <v>0</v>
      </c>
      <c r="G13" s="162"/>
      <c r="H13" s="162">
        <f>SUM(H6:H12)</f>
        <v>0</v>
      </c>
    </row>
    <row r="14" spans="1:8" ht="12.4" customHeight="1">
      <c r="A14" s="189" t="s">
        <v>6</v>
      </c>
      <c r="B14" s="10"/>
      <c r="C14" s="187"/>
      <c r="D14" s="7"/>
      <c r="E14" s="161"/>
      <c r="F14" s="161"/>
      <c r="G14" s="161"/>
      <c r="H14" s="161"/>
    </row>
    <row r="15" spans="1:8" ht="12.4" customHeight="1">
      <c r="A15" s="19"/>
      <c r="B15" s="55" t="s">
        <v>189</v>
      </c>
      <c r="C15" s="187">
        <v>0</v>
      </c>
      <c r="D15" s="7" t="s">
        <v>2</v>
      </c>
      <c r="E15" s="161"/>
      <c r="F15" s="161">
        <f>E15*C15</f>
        <v>0</v>
      </c>
      <c r="G15" s="161"/>
      <c r="H15" s="161">
        <f>G15*C15</f>
        <v>0</v>
      </c>
    </row>
    <row r="16" spans="1:8" ht="12.4" customHeight="1">
      <c r="A16" s="35"/>
      <c r="B16" s="55" t="s">
        <v>72</v>
      </c>
      <c r="C16" s="313">
        <v>0</v>
      </c>
      <c r="D16" s="223" t="s">
        <v>2</v>
      </c>
      <c r="E16" s="208"/>
      <c r="F16" s="161">
        <f>E16*C16</f>
        <v>0</v>
      </c>
      <c r="G16" s="207"/>
      <c r="H16" s="161">
        <f>G16*C16</f>
        <v>0</v>
      </c>
    </row>
    <row r="17" spans="1:9" ht="12.4" customHeight="1">
      <c r="A17" s="10"/>
      <c r="B17" s="55" t="s">
        <v>63</v>
      </c>
      <c r="C17" s="187">
        <v>50</v>
      </c>
      <c r="D17" s="7" t="s">
        <v>2</v>
      </c>
      <c r="E17" s="156"/>
      <c r="F17" s="161">
        <f>E17*C17</f>
        <v>0</v>
      </c>
      <c r="G17" s="161"/>
      <c r="H17" s="161">
        <f>G17*C17</f>
        <v>0</v>
      </c>
    </row>
    <row r="18" spans="1:9" ht="12.4" customHeight="1">
      <c r="A18" s="10"/>
      <c r="B18" s="103" t="s">
        <v>7</v>
      </c>
      <c r="C18" s="187">
        <v>1</v>
      </c>
      <c r="D18" s="8" t="s">
        <v>4</v>
      </c>
      <c r="E18" s="161"/>
      <c r="F18" s="161">
        <f>E18*C18</f>
        <v>0</v>
      </c>
      <c r="G18" s="161"/>
      <c r="H18" s="161">
        <f>G18*C18</f>
        <v>0</v>
      </c>
    </row>
    <row r="19" spans="1:9" ht="12.75">
      <c r="A19" s="10"/>
      <c r="B19" s="10"/>
      <c r="C19" s="187"/>
      <c r="D19" s="8"/>
      <c r="E19" s="133" t="s">
        <v>12</v>
      </c>
      <c r="F19" s="162">
        <f>SUM(F15:F18)</f>
        <v>0</v>
      </c>
      <c r="G19" s="162"/>
      <c r="H19" s="162">
        <f>SUM(H15:H18)</f>
        <v>0</v>
      </c>
    </row>
    <row r="20" spans="1:9" ht="15.6" customHeight="1">
      <c r="A20" s="321" t="s">
        <v>11</v>
      </c>
      <c r="B20" s="322"/>
      <c r="C20" s="44"/>
      <c r="E20" s="159"/>
      <c r="F20" s="147"/>
      <c r="G20" s="147"/>
      <c r="H20" s="147"/>
      <c r="I20" s="28"/>
    </row>
    <row r="21" spans="1:9" ht="12.4" customHeight="1">
      <c r="A21" s="10"/>
      <c r="B21" s="101" t="s">
        <v>120</v>
      </c>
      <c r="C21" s="74">
        <v>1</v>
      </c>
      <c r="D21" s="28" t="s">
        <v>4</v>
      </c>
      <c r="E21" s="161"/>
      <c r="F21" s="161">
        <f t="shared" ref="F21:F28" si="2">E21*C21</f>
        <v>0</v>
      </c>
      <c r="G21" s="161"/>
      <c r="H21" s="161">
        <f t="shared" ref="H21:H28" si="3">G21*C21</f>
        <v>0</v>
      </c>
      <c r="I21" s="7"/>
    </row>
    <row r="22" spans="1:9" ht="12.4" customHeight="1">
      <c r="A22" s="10"/>
      <c r="B22" s="101" t="s">
        <v>124</v>
      </c>
      <c r="C22" s="74">
        <v>2</v>
      </c>
      <c r="D22" s="28" t="s">
        <v>3</v>
      </c>
      <c r="E22" s="161"/>
      <c r="F22" s="161">
        <f t="shared" si="2"/>
        <v>0</v>
      </c>
      <c r="G22" s="161"/>
      <c r="H22" s="161">
        <f t="shared" si="3"/>
        <v>0</v>
      </c>
      <c r="I22" s="7"/>
    </row>
    <row r="23" spans="1:9" ht="12.4" customHeight="1">
      <c r="A23" s="10"/>
      <c r="B23" s="93" t="s">
        <v>121</v>
      </c>
      <c r="C23" s="74">
        <v>4</v>
      </c>
      <c r="D23" s="28" t="s">
        <v>137</v>
      </c>
      <c r="E23" s="161"/>
      <c r="F23" s="161">
        <f t="shared" si="2"/>
        <v>0</v>
      </c>
      <c r="G23" s="161"/>
      <c r="H23" s="161">
        <f t="shared" si="3"/>
        <v>0</v>
      </c>
      <c r="I23" s="7"/>
    </row>
    <row r="24" spans="1:9" ht="12.75">
      <c r="A24" s="10"/>
      <c r="B24" s="93" t="s">
        <v>9</v>
      </c>
      <c r="C24" s="74">
        <v>1</v>
      </c>
      <c r="D24" s="28" t="s">
        <v>4</v>
      </c>
      <c r="E24" s="161"/>
      <c r="F24" s="161">
        <f t="shared" si="2"/>
        <v>0</v>
      </c>
      <c r="G24" s="161"/>
      <c r="H24" s="161">
        <f t="shared" si="3"/>
        <v>0</v>
      </c>
      <c r="I24" s="7"/>
    </row>
    <row r="25" spans="1:9" ht="12.75">
      <c r="A25" s="10"/>
      <c r="B25" s="93" t="s">
        <v>122</v>
      </c>
      <c r="C25" s="74">
        <v>1</v>
      </c>
      <c r="D25" s="28" t="s">
        <v>4</v>
      </c>
      <c r="E25" s="161"/>
      <c r="F25" s="161">
        <f t="shared" si="2"/>
        <v>0</v>
      </c>
      <c r="G25" s="161"/>
      <c r="H25" s="161">
        <f t="shared" si="3"/>
        <v>0</v>
      </c>
      <c r="I25" s="7"/>
    </row>
    <row r="26" spans="1:9" ht="12.75">
      <c r="A26" s="10"/>
      <c r="B26" s="93" t="s">
        <v>119</v>
      </c>
      <c r="C26" s="74">
        <v>1</v>
      </c>
      <c r="D26" s="28" t="s">
        <v>4</v>
      </c>
      <c r="E26" s="161"/>
      <c r="F26" s="161">
        <f t="shared" si="2"/>
        <v>0</v>
      </c>
      <c r="G26" s="161"/>
      <c r="H26" s="161">
        <f t="shared" si="3"/>
        <v>0</v>
      </c>
      <c r="I26" s="7"/>
    </row>
    <row r="27" spans="1:9" ht="12.75">
      <c r="A27" s="10"/>
      <c r="B27" s="93" t="s">
        <v>155</v>
      </c>
      <c r="C27" s="74">
        <v>4</v>
      </c>
      <c r="D27" s="28" t="s">
        <v>3</v>
      </c>
      <c r="E27" s="161"/>
      <c r="F27" s="161">
        <v>0</v>
      </c>
      <c r="G27" s="161"/>
      <c r="H27" s="161">
        <v>0</v>
      </c>
      <c r="I27" s="7"/>
    </row>
    <row r="28" spans="1:9" ht="12.75">
      <c r="A28" s="10"/>
      <c r="B28" s="93" t="s">
        <v>126</v>
      </c>
      <c r="C28" s="74">
        <v>1</v>
      </c>
      <c r="D28" s="28" t="s">
        <v>4</v>
      </c>
      <c r="E28" s="161"/>
      <c r="F28" s="161">
        <f t="shared" si="2"/>
        <v>0</v>
      </c>
      <c r="G28" s="161"/>
      <c r="H28" s="161">
        <f t="shared" si="3"/>
        <v>0</v>
      </c>
      <c r="I28" s="7"/>
    </row>
    <row r="29" spans="1:9" ht="12.4" customHeight="1">
      <c r="A29" s="10"/>
      <c r="B29" s="100"/>
      <c r="C29" s="44"/>
      <c r="E29" s="133" t="s">
        <v>12</v>
      </c>
      <c r="F29" s="162">
        <f>SUM(F21:F28)</f>
        <v>0</v>
      </c>
      <c r="G29" s="162"/>
      <c r="H29" s="162">
        <f>SUM(H21:H28)</f>
        <v>0</v>
      </c>
      <c r="I29" s="7"/>
    </row>
    <row r="30" spans="1:9" ht="12.4" customHeight="1">
      <c r="B30" s="1"/>
      <c r="C30" s="314"/>
      <c r="D30" s="88"/>
      <c r="E30" s="134"/>
      <c r="F30" s="134"/>
      <c r="G30" s="134"/>
      <c r="H30" s="134"/>
    </row>
    <row r="31" spans="1:9" ht="15">
      <c r="B31" s="1" t="s">
        <v>130</v>
      </c>
      <c r="C31" s="29"/>
      <c r="D31" s="88"/>
      <c r="E31" s="134"/>
      <c r="F31" s="224">
        <f>F29+F19+F13</f>
        <v>0</v>
      </c>
      <c r="G31" s="134"/>
      <c r="H31" s="224">
        <f>H29+H19+H13</f>
        <v>0</v>
      </c>
    </row>
    <row r="32" spans="1:9" ht="12.4" customHeight="1">
      <c r="B32" s="1"/>
      <c r="C32" s="29"/>
      <c r="D32" s="88"/>
      <c r="E32" s="134"/>
      <c r="F32" s="134"/>
      <c r="G32" s="134"/>
      <c r="H32" s="134"/>
    </row>
    <row r="33" spans="2:8" ht="15.75">
      <c r="B33" s="13" t="s">
        <v>131</v>
      </c>
      <c r="C33" s="44"/>
      <c r="D33" s="87"/>
      <c r="E33" s="128"/>
      <c r="F33" s="128"/>
      <c r="G33" s="128"/>
      <c r="H33" s="315">
        <f>F31+H31</f>
        <v>0</v>
      </c>
    </row>
    <row r="34" spans="2:8" ht="12.4" customHeight="1">
      <c r="C34" s="44"/>
      <c r="D34" s="87"/>
      <c r="E34" s="128"/>
      <c r="F34" s="128"/>
      <c r="G34" s="128"/>
      <c r="H34" s="128"/>
    </row>
    <row r="35" spans="2:8" ht="12.4" customHeight="1">
      <c r="C35" s="44"/>
      <c r="D35" s="87"/>
      <c r="E35" s="128"/>
      <c r="F35" s="128"/>
      <c r="G35" s="128"/>
      <c r="H35" s="128"/>
    </row>
    <row r="36" spans="2:8" ht="12.4" customHeight="1">
      <c r="B36" s="1"/>
      <c r="C36" s="44"/>
      <c r="D36" s="87"/>
      <c r="E36" s="128"/>
      <c r="F36" s="128"/>
      <c r="G36" s="128"/>
      <c r="H36" s="134"/>
    </row>
    <row r="37" spans="2:8" ht="12.4" customHeight="1">
      <c r="C37" s="44"/>
    </row>
    <row r="38" spans="2:8" ht="12.4" customHeight="1">
      <c r="C38" s="44"/>
    </row>
    <row r="39" spans="2:8" ht="12.4" customHeight="1">
      <c r="C39" s="44"/>
    </row>
    <row r="40" spans="2:8" ht="12.4" customHeight="1">
      <c r="C40" s="44"/>
    </row>
    <row r="41" spans="2:8" ht="12.4" customHeight="1">
      <c r="C41" s="44"/>
    </row>
    <row r="42" spans="2:8" ht="12.4" customHeight="1">
      <c r="C42" s="44"/>
    </row>
    <row r="43" spans="2:8" ht="12.4" customHeight="1">
      <c r="C43" s="44"/>
    </row>
    <row r="44" spans="2:8" ht="12.4" customHeight="1">
      <c r="C44" s="44"/>
    </row>
    <row r="45" spans="2:8" ht="12.4" customHeight="1">
      <c r="C45" s="44"/>
    </row>
    <row r="46" spans="2:8" ht="12.4" customHeight="1">
      <c r="C46" s="44"/>
    </row>
    <row r="47" spans="2:8" ht="12.4" customHeight="1">
      <c r="C47" s="44"/>
    </row>
    <row r="48" spans="2:8" ht="12.4" customHeight="1">
      <c r="C48" s="44"/>
    </row>
    <row r="49" spans="3:3" ht="12.4" customHeight="1">
      <c r="C49" s="44"/>
    </row>
    <row r="50" spans="3:3" ht="12.4" customHeight="1">
      <c r="C50" s="44"/>
    </row>
    <row r="51" spans="3:3" ht="12.4" customHeight="1">
      <c r="C51" s="44"/>
    </row>
    <row r="52" spans="3:3" ht="12.4" customHeight="1">
      <c r="C52" s="44"/>
    </row>
    <row r="53" spans="3:3" ht="12.4" customHeight="1">
      <c r="C53" s="44"/>
    </row>
    <row r="54" spans="3:3" ht="12.4" customHeight="1">
      <c r="C54" s="44"/>
    </row>
    <row r="55" spans="3:3" ht="12.4" customHeight="1">
      <c r="C55" s="44"/>
    </row>
    <row r="56" spans="3:3" ht="12.4" customHeight="1">
      <c r="C56" s="44"/>
    </row>
    <row r="57" spans="3:3" ht="12.4" customHeight="1">
      <c r="C57" s="44"/>
    </row>
    <row r="58" spans="3:3" ht="12.4" customHeight="1">
      <c r="C58" s="44"/>
    </row>
    <row r="59" spans="3:3" ht="12.4" customHeight="1">
      <c r="C59" s="44"/>
    </row>
  </sheetData>
  <mergeCells count="2">
    <mergeCell ref="A20:B20"/>
    <mergeCell ref="A1:B1"/>
  </mergeCells>
  <phoneticPr fontId="9" type="noConversion"/>
  <printOptions horizontalCentered="1"/>
  <pageMargins left="0.27559055118110237" right="0.27559055118110237" top="0.51181102362204722" bottom="1.0236220472440944" header="0.31496062992125984" footer="0.78740157480314965"/>
  <pageSetup paperSize="9" scale="60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view="pageBreakPreview" topLeftCell="A31" zoomScaleNormal="100" zoomScaleSheetLayoutView="100" workbookViewId="0">
      <selection activeCell="B63" sqref="B63"/>
    </sheetView>
  </sheetViews>
  <sheetFormatPr defaultColWidth="8.85546875" defaultRowHeight="12.75"/>
  <cols>
    <col min="1" max="1" width="10.42578125" style="1" customWidth="1"/>
    <col min="2" max="2" width="56.28515625" style="12" customWidth="1"/>
    <col min="3" max="3" width="6.5703125" style="2" bestFit="1" customWidth="1"/>
    <col min="4" max="4" width="6.85546875" style="2" customWidth="1"/>
    <col min="5" max="5" width="13.7109375" style="83" bestFit="1" customWidth="1"/>
    <col min="6" max="6" width="13.42578125" style="83" bestFit="1" customWidth="1"/>
    <col min="7" max="7" width="12.7109375" style="83" bestFit="1" customWidth="1"/>
    <col min="8" max="8" width="13.42578125" style="83" bestFit="1" customWidth="1"/>
    <col min="9" max="9" width="16.28515625" style="1" customWidth="1"/>
    <col min="10" max="16384" width="8.85546875" style="1"/>
  </cols>
  <sheetData>
    <row r="1" spans="1:8" ht="18">
      <c r="A1" s="117" t="s">
        <v>175</v>
      </c>
      <c r="B1" s="113"/>
      <c r="C1" s="113"/>
      <c r="D1" s="113"/>
      <c r="E1" s="113"/>
      <c r="F1" s="113"/>
      <c r="G1" s="113"/>
      <c r="H1" s="113"/>
    </row>
    <row r="2" spans="1:8">
      <c r="A2" s="13"/>
      <c r="B2" s="19"/>
      <c r="C2" s="19"/>
      <c r="D2" s="19"/>
      <c r="E2" s="19"/>
      <c r="F2" s="19"/>
      <c r="G2" s="19"/>
      <c r="H2" s="19"/>
    </row>
    <row r="3" spans="1:8" ht="25.5">
      <c r="A3" s="106"/>
      <c r="B3" s="107" t="s">
        <v>5</v>
      </c>
      <c r="C3" s="107" t="s">
        <v>0</v>
      </c>
      <c r="D3" s="108" t="s">
        <v>1</v>
      </c>
      <c r="E3" s="108" t="s">
        <v>100</v>
      </c>
      <c r="F3" s="108" t="s">
        <v>101</v>
      </c>
      <c r="G3" s="108" t="s">
        <v>102</v>
      </c>
      <c r="H3" s="108" t="s">
        <v>103</v>
      </c>
    </row>
    <row r="4" spans="1:8">
      <c r="A4" s="88"/>
      <c r="B4" s="191"/>
      <c r="C4" s="191"/>
      <c r="D4" s="192"/>
      <c r="E4" s="192"/>
      <c r="F4" s="192"/>
      <c r="G4" s="192"/>
      <c r="H4" s="192"/>
    </row>
    <row r="5" spans="1:8">
      <c r="A5" s="45" t="s">
        <v>143</v>
      </c>
      <c r="B5" s="37"/>
      <c r="C5" s="37"/>
      <c r="D5" s="37"/>
      <c r="E5" s="82"/>
      <c r="F5" s="82"/>
      <c r="G5" s="82"/>
      <c r="H5" s="82"/>
    </row>
    <row r="6" spans="1:8" s="121" customFormat="1">
      <c r="A6" s="125"/>
      <c r="B6" s="97" t="s">
        <v>108</v>
      </c>
      <c r="C6" s="203">
        <v>2</v>
      </c>
      <c r="D6" s="39" t="s">
        <v>3</v>
      </c>
      <c r="E6" s="226"/>
      <c r="F6" s="226">
        <f>E6*C6</f>
        <v>0</v>
      </c>
      <c r="G6" s="226"/>
      <c r="H6" s="226">
        <f>G6*C6</f>
        <v>0</v>
      </c>
    </row>
    <row r="7" spans="1:8" ht="22.5">
      <c r="A7" s="22"/>
      <c r="B7" s="97" t="s">
        <v>41</v>
      </c>
      <c r="C7" s="304">
        <v>2</v>
      </c>
      <c r="D7" s="263" t="s">
        <v>3</v>
      </c>
      <c r="E7" s="226"/>
      <c r="F7" s="226">
        <f t="shared" ref="F7:F13" si="0">E7*C7</f>
        <v>0</v>
      </c>
      <c r="G7" s="226"/>
      <c r="H7" s="226">
        <f t="shared" ref="H7:H13" si="1">G7*C7</f>
        <v>0</v>
      </c>
    </row>
    <row r="8" spans="1:8" ht="22.5">
      <c r="A8" s="39"/>
      <c r="B8" s="97" t="s">
        <v>42</v>
      </c>
      <c r="C8" s="305">
        <v>2</v>
      </c>
      <c r="D8" s="225" t="s">
        <v>3</v>
      </c>
      <c r="E8" s="226"/>
      <c r="F8" s="226">
        <f t="shared" si="0"/>
        <v>0</v>
      </c>
      <c r="G8" s="226"/>
      <c r="H8" s="226">
        <f t="shared" si="1"/>
        <v>0</v>
      </c>
    </row>
    <row r="9" spans="1:8">
      <c r="A9" s="39"/>
      <c r="B9" s="97" t="s">
        <v>18</v>
      </c>
      <c r="C9" s="203">
        <v>4</v>
      </c>
      <c r="D9" s="39" t="s">
        <v>3</v>
      </c>
      <c r="E9" s="226"/>
      <c r="F9" s="226">
        <f t="shared" si="0"/>
        <v>0</v>
      </c>
      <c r="G9" s="226"/>
      <c r="H9" s="226">
        <f t="shared" si="1"/>
        <v>0</v>
      </c>
    </row>
    <row r="10" spans="1:8">
      <c r="A10" s="39"/>
      <c r="B10" s="97" t="s">
        <v>110</v>
      </c>
      <c r="C10" s="203">
        <v>2</v>
      </c>
      <c r="D10" s="39" t="s">
        <v>3</v>
      </c>
      <c r="E10" s="226"/>
      <c r="F10" s="226">
        <f t="shared" si="0"/>
        <v>0</v>
      </c>
      <c r="G10" s="226"/>
      <c r="H10" s="226">
        <f t="shared" si="1"/>
        <v>0</v>
      </c>
    </row>
    <row r="11" spans="1:8">
      <c r="A11" s="39"/>
      <c r="B11" s="97" t="s">
        <v>19</v>
      </c>
      <c r="C11" s="203">
        <v>11</v>
      </c>
      <c r="D11" s="39" t="s">
        <v>3</v>
      </c>
      <c r="E11" s="226"/>
      <c r="F11" s="226">
        <f t="shared" si="0"/>
        <v>0</v>
      </c>
      <c r="G11" s="226"/>
      <c r="H11" s="226">
        <f t="shared" si="1"/>
        <v>0</v>
      </c>
    </row>
    <row r="12" spans="1:8">
      <c r="A12" s="39"/>
      <c r="B12" s="97" t="s">
        <v>43</v>
      </c>
      <c r="C12" s="203">
        <v>40</v>
      </c>
      <c r="D12" s="39" t="s">
        <v>3</v>
      </c>
      <c r="E12" s="226"/>
      <c r="F12" s="226">
        <f t="shared" si="0"/>
        <v>0</v>
      </c>
      <c r="G12" s="226"/>
      <c r="H12" s="226">
        <f t="shared" si="1"/>
        <v>0</v>
      </c>
    </row>
    <row r="13" spans="1:8" ht="33.75">
      <c r="A13" s="39"/>
      <c r="B13" s="97" t="s">
        <v>109</v>
      </c>
      <c r="C13" s="305">
        <v>4</v>
      </c>
      <c r="D13" s="225" t="s">
        <v>3</v>
      </c>
      <c r="E13" s="226"/>
      <c r="F13" s="226">
        <f t="shared" si="0"/>
        <v>0</v>
      </c>
      <c r="G13" s="226"/>
      <c r="H13" s="226">
        <f t="shared" si="1"/>
        <v>0</v>
      </c>
    </row>
    <row r="14" spans="1:8" ht="13.5" customHeight="1">
      <c r="A14" s="23"/>
      <c r="B14" s="165"/>
      <c r="C14" s="74"/>
      <c r="D14" s="23"/>
      <c r="E14" s="133" t="s">
        <v>12</v>
      </c>
      <c r="F14" s="217">
        <f>SUM(F6:F13)</f>
        <v>0</v>
      </c>
      <c r="G14" s="133"/>
      <c r="H14" s="217">
        <f>SUM(H6:H13)</f>
        <v>0</v>
      </c>
    </row>
    <row r="15" spans="1:8" ht="13.5" customHeight="1">
      <c r="A15" s="23"/>
      <c r="B15" s="165"/>
      <c r="C15" s="74"/>
      <c r="D15" s="23"/>
      <c r="E15" s="133"/>
      <c r="F15" s="217"/>
      <c r="G15" s="133"/>
      <c r="H15" s="217"/>
    </row>
    <row r="16" spans="1:8" ht="13.5" customHeight="1">
      <c r="A16" s="45" t="s">
        <v>144</v>
      </c>
      <c r="B16" s="37"/>
      <c r="C16" s="299"/>
      <c r="D16" s="37"/>
      <c r="E16" s="82"/>
      <c r="F16" s="82"/>
      <c r="G16" s="82"/>
      <c r="H16" s="82"/>
    </row>
    <row r="17" spans="1:9" ht="13.5" customHeight="1">
      <c r="A17" s="125"/>
      <c r="B17" s="97" t="s">
        <v>145</v>
      </c>
      <c r="C17" s="203">
        <v>1</v>
      </c>
      <c r="D17" s="39" t="s">
        <v>3</v>
      </c>
      <c r="E17" s="149"/>
      <c r="F17" s="149">
        <f>E17*C17</f>
        <v>0</v>
      </c>
      <c r="G17" s="149"/>
      <c r="H17" s="149">
        <f>G17*C17</f>
        <v>0</v>
      </c>
    </row>
    <row r="18" spans="1:9" ht="13.5" customHeight="1">
      <c r="A18" s="39"/>
      <c r="B18" s="97" t="s">
        <v>146</v>
      </c>
      <c r="C18" s="203">
        <v>1</v>
      </c>
      <c r="D18" s="39" t="s">
        <v>3</v>
      </c>
      <c r="E18" s="149"/>
      <c r="F18" s="149">
        <f>E18*C18</f>
        <v>0</v>
      </c>
      <c r="G18" s="149"/>
      <c r="H18" s="149">
        <f>G18*C18</f>
        <v>0</v>
      </c>
    </row>
    <row r="19" spans="1:9" ht="13.5" customHeight="1">
      <c r="A19" s="39"/>
      <c r="B19" s="97" t="s">
        <v>19</v>
      </c>
      <c r="C19" s="203">
        <v>1</v>
      </c>
      <c r="D19" s="39" t="s">
        <v>3</v>
      </c>
      <c r="E19" s="149"/>
      <c r="F19" s="149">
        <f>E19*C19</f>
        <v>0</v>
      </c>
      <c r="G19" s="149"/>
      <c r="H19" s="149">
        <f>G19*C19</f>
        <v>0</v>
      </c>
    </row>
    <row r="20" spans="1:9" ht="33.75">
      <c r="A20" s="39"/>
      <c r="B20" s="97" t="s">
        <v>109</v>
      </c>
      <c r="C20" s="305">
        <v>1</v>
      </c>
      <c r="D20" s="225" t="s">
        <v>3</v>
      </c>
      <c r="E20" s="226"/>
      <c r="F20" s="226">
        <f>E20*C20</f>
        <v>0</v>
      </c>
      <c r="G20" s="226"/>
      <c r="H20" s="226">
        <f>G20*C20</f>
        <v>0</v>
      </c>
    </row>
    <row r="21" spans="1:9" ht="13.5" customHeight="1">
      <c r="A21" s="23"/>
      <c r="B21" s="165"/>
      <c r="C21" s="74"/>
      <c r="D21" s="23"/>
      <c r="E21" s="133" t="s">
        <v>12</v>
      </c>
      <c r="F21" s="217">
        <f>SUM(F17:F20)</f>
        <v>0</v>
      </c>
      <c r="G21" s="133"/>
      <c r="H21" s="217">
        <f>SUM(H17:H20)</f>
        <v>0</v>
      </c>
    </row>
    <row r="22" spans="1:9" ht="13.5" customHeight="1">
      <c r="A22" s="23"/>
      <c r="B22" s="165"/>
      <c r="C22" s="74"/>
      <c r="D22" s="23"/>
      <c r="E22" s="133"/>
      <c r="F22" s="217"/>
      <c r="G22" s="133"/>
      <c r="H22" s="217"/>
    </row>
    <row r="23" spans="1:9">
      <c r="A23" s="59" t="s">
        <v>46</v>
      </c>
      <c r="B23" s="99"/>
      <c r="C23" s="306"/>
      <c r="D23" s="62"/>
      <c r="E23" s="153"/>
      <c r="F23" s="149"/>
      <c r="G23" s="153"/>
      <c r="H23" s="149"/>
    </row>
    <row r="24" spans="1:9" ht="45">
      <c r="A24" s="126"/>
      <c r="B24" s="175" t="s">
        <v>190</v>
      </c>
      <c r="C24" s="229">
        <v>5</v>
      </c>
      <c r="D24" s="230" t="s">
        <v>3</v>
      </c>
      <c r="E24" s="210"/>
      <c r="F24" s="226">
        <f>E24*C24</f>
        <v>0</v>
      </c>
      <c r="G24" s="210"/>
      <c r="H24" s="226">
        <f t="shared" ref="H24:H32" si="2">G24*C24</f>
        <v>0</v>
      </c>
      <c r="I24" s="123"/>
    </row>
    <row r="25" spans="1:9" ht="15.75">
      <c r="A25" s="24"/>
      <c r="B25" s="119"/>
      <c r="C25" s="307"/>
      <c r="D25" s="120"/>
      <c r="E25" s="133" t="s">
        <v>12</v>
      </c>
      <c r="F25" s="217">
        <f>SUM(F24)</f>
        <v>0</v>
      </c>
      <c r="G25" s="133"/>
      <c r="H25" s="217">
        <f>SUM(H24)</f>
        <v>0</v>
      </c>
    </row>
    <row r="26" spans="1:9" ht="15.75">
      <c r="A26" s="24"/>
      <c r="B26" s="119"/>
      <c r="C26" s="307"/>
      <c r="D26" s="120"/>
      <c r="E26" s="133"/>
      <c r="F26" s="217"/>
      <c r="G26" s="133"/>
      <c r="H26" s="217"/>
    </row>
    <row r="27" spans="1:9">
      <c r="A27" s="59" t="s">
        <v>237</v>
      </c>
      <c r="B27" s="99"/>
      <c r="C27" s="306"/>
      <c r="D27" s="62"/>
      <c r="E27" s="153"/>
      <c r="F27" s="149"/>
      <c r="G27" s="153"/>
      <c r="H27" s="149"/>
    </row>
    <row r="28" spans="1:9" ht="22.5">
      <c r="A28" s="45"/>
      <c r="B28" s="97" t="s">
        <v>129</v>
      </c>
      <c r="C28" s="305">
        <v>3</v>
      </c>
      <c r="D28" s="225" t="s">
        <v>3</v>
      </c>
      <c r="E28" s="226"/>
      <c r="F28" s="226">
        <f>E28*C28</f>
        <v>0</v>
      </c>
      <c r="G28" s="226"/>
      <c r="H28" s="226">
        <f t="shared" si="2"/>
        <v>0</v>
      </c>
    </row>
    <row r="29" spans="1:9">
      <c r="A29" s="39"/>
      <c r="B29" s="97" t="s">
        <v>134</v>
      </c>
      <c r="C29" s="203">
        <v>12</v>
      </c>
      <c r="D29" s="39" t="s">
        <v>3</v>
      </c>
      <c r="E29" s="152"/>
      <c r="F29" s="149">
        <f>E29*C29</f>
        <v>0</v>
      </c>
      <c r="G29" s="149"/>
      <c r="H29" s="149">
        <f t="shared" si="2"/>
        <v>0</v>
      </c>
    </row>
    <row r="30" spans="1:9">
      <c r="A30" s="48"/>
      <c r="B30" s="95" t="s">
        <v>135</v>
      </c>
      <c r="C30" s="308">
        <v>24</v>
      </c>
      <c r="D30" s="39" t="s">
        <v>3</v>
      </c>
      <c r="E30" s="156"/>
      <c r="F30" s="149">
        <f>E30*C30</f>
        <v>0</v>
      </c>
      <c r="G30" s="150"/>
      <c r="H30" s="149">
        <f t="shared" si="2"/>
        <v>0</v>
      </c>
    </row>
    <row r="31" spans="1:9">
      <c r="A31" s="48"/>
      <c r="B31" s="95" t="s">
        <v>44</v>
      </c>
      <c r="C31" s="308">
        <v>24</v>
      </c>
      <c r="D31" s="39" t="s">
        <v>3</v>
      </c>
      <c r="E31" s="154"/>
      <c r="F31" s="149">
        <f>E31*C31</f>
        <v>0</v>
      </c>
      <c r="G31" s="150"/>
      <c r="H31" s="149">
        <f t="shared" si="2"/>
        <v>0</v>
      </c>
    </row>
    <row r="32" spans="1:9">
      <c r="A32" s="48"/>
      <c r="B32" s="95" t="s">
        <v>169</v>
      </c>
      <c r="C32" s="308">
        <v>24</v>
      </c>
      <c r="D32" s="198" t="s">
        <v>3</v>
      </c>
      <c r="E32" s="154"/>
      <c r="F32" s="149">
        <v>0</v>
      </c>
      <c r="G32" s="150"/>
      <c r="H32" s="149">
        <f t="shared" si="2"/>
        <v>0</v>
      </c>
    </row>
    <row r="33" spans="1:9">
      <c r="A33" s="21"/>
      <c r="B33" s="94"/>
      <c r="C33" s="186"/>
      <c r="D33" s="21"/>
      <c r="E33" s="133" t="s">
        <v>12</v>
      </c>
      <c r="F33" s="217">
        <f>SUM(F28:F32)</f>
        <v>0</v>
      </c>
      <c r="G33" s="133"/>
      <c r="H33" s="318">
        <f>SUM(H28:H32)</f>
        <v>0</v>
      </c>
    </row>
    <row r="34" spans="1:9">
      <c r="A34" s="21"/>
      <c r="B34" s="94"/>
      <c r="C34" s="186"/>
      <c r="D34" s="21"/>
      <c r="E34" s="133"/>
      <c r="F34" s="217"/>
      <c r="G34" s="133"/>
      <c r="H34" s="217"/>
    </row>
    <row r="35" spans="1:9" s="20" customFormat="1">
      <c r="A35" s="67" t="s">
        <v>127</v>
      </c>
      <c r="B35" s="96"/>
      <c r="C35" s="90"/>
      <c r="D35" s="71"/>
      <c r="E35" s="155"/>
      <c r="F35" s="149"/>
      <c r="G35" s="155"/>
      <c r="H35" s="149"/>
    </row>
    <row r="36" spans="1:9" s="20" customFormat="1" ht="45">
      <c r="A36" s="21"/>
      <c r="B36" s="227" t="s">
        <v>204</v>
      </c>
      <c r="C36" s="199">
        <v>1</v>
      </c>
      <c r="D36" s="200" t="s">
        <v>3</v>
      </c>
      <c r="E36" s="178"/>
      <c r="F36" s="226">
        <f>E36*C36</f>
        <v>0</v>
      </c>
      <c r="G36" s="178"/>
      <c r="H36" s="226">
        <f>G36*C36</f>
        <v>0</v>
      </c>
    </row>
    <row r="37" spans="1:9">
      <c r="A37" s="48"/>
      <c r="B37" s="97" t="s">
        <v>134</v>
      </c>
      <c r="C37" s="74">
        <v>4</v>
      </c>
      <c r="D37" s="63" t="s">
        <v>3</v>
      </c>
      <c r="E37" s="152"/>
      <c r="F37" s="226">
        <f>E37*C37</f>
        <v>0</v>
      </c>
      <c r="G37" s="152"/>
      <c r="H37" s="226">
        <f>G37*C37</f>
        <v>0</v>
      </c>
    </row>
    <row r="38" spans="1:9">
      <c r="A38" s="21"/>
      <c r="B38" s="95" t="s">
        <v>135</v>
      </c>
      <c r="C38" s="186">
        <v>8</v>
      </c>
      <c r="D38" s="63" t="s">
        <v>3</v>
      </c>
      <c r="E38" s="156"/>
      <c r="F38" s="226">
        <f>E38*C38</f>
        <v>0</v>
      </c>
      <c r="G38" s="156"/>
      <c r="H38" s="226">
        <f>G38*C38</f>
        <v>0</v>
      </c>
    </row>
    <row r="39" spans="1:9">
      <c r="A39" s="21"/>
      <c r="B39" s="95" t="s">
        <v>44</v>
      </c>
      <c r="C39" s="186">
        <v>8</v>
      </c>
      <c r="D39" s="23" t="s">
        <v>3</v>
      </c>
      <c r="E39" s="154"/>
      <c r="F39" s="226">
        <f>E39*C39</f>
        <v>0</v>
      </c>
      <c r="G39" s="154"/>
      <c r="H39" s="226">
        <f>G39*C39</f>
        <v>0</v>
      </c>
    </row>
    <row r="40" spans="1:9">
      <c r="A40" s="21"/>
      <c r="B40" s="95"/>
      <c r="C40" s="186"/>
      <c r="D40" s="23"/>
      <c r="E40" s="133" t="s">
        <v>12</v>
      </c>
      <c r="F40" s="217">
        <f>SUM(F36:F39)</f>
        <v>0</v>
      </c>
      <c r="G40" s="133"/>
      <c r="H40" s="217">
        <f>SUM(H36:H39)</f>
        <v>0</v>
      </c>
    </row>
    <row r="41" spans="1:9" s="13" customFormat="1">
      <c r="A41" s="60"/>
      <c r="B41" s="60"/>
      <c r="C41" s="309"/>
      <c r="D41" s="60"/>
      <c r="I41" s="70"/>
    </row>
    <row r="42" spans="1:9">
      <c r="A42" s="45" t="s">
        <v>45</v>
      </c>
      <c r="B42" s="56"/>
      <c r="C42" s="310"/>
      <c r="D42" s="57"/>
      <c r="E42" s="149"/>
      <c r="F42" s="149"/>
      <c r="G42" s="149"/>
      <c r="H42" s="178"/>
    </row>
    <row r="43" spans="1:9">
      <c r="A43" s="48"/>
      <c r="B43" s="97" t="s">
        <v>164</v>
      </c>
      <c r="C43" s="311">
        <v>206</v>
      </c>
      <c r="D43" s="255" t="s">
        <v>3</v>
      </c>
      <c r="E43" s="256"/>
      <c r="F43" s="256">
        <f>E43*C43</f>
        <v>0</v>
      </c>
      <c r="G43" s="256"/>
      <c r="H43" s="256">
        <f>G43*C43</f>
        <v>0</v>
      </c>
    </row>
    <row r="44" spans="1:9" ht="22.5">
      <c r="A44" s="48"/>
      <c r="B44" s="97" t="s">
        <v>165</v>
      </c>
      <c r="C44" s="311">
        <v>12</v>
      </c>
      <c r="D44" s="255" t="s">
        <v>3</v>
      </c>
      <c r="E44" s="256"/>
      <c r="F44" s="256">
        <f>E44*C44</f>
        <v>0</v>
      </c>
      <c r="G44" s="256"/>
      <c r="H44" s="256">
        <f>G44*C44</f>
        <v>0</v>
      </c>
    </row>
    <row r="45" spans="1:9" ht="22.5">
      <c r="A45" s="48"/>
      <c r="B45" s="97" t="s">
        <v>166</v>
      </c>
      <c r="C45" s="311">
        <v>29</v>
      </c>
      <c r="D45" s="255" t="s">
        <v>3</v>
      </c>
      <c r="E45" s="256"/>
      <c r="F45" s="256">
        <f>E45*C45</f>
        <v>0</v>
      </c>
      <c r="G45" s="256"/>
      <c r="H45" s="256">
        <f>G45*C45</f>
        <v>0</v>
      </c>
    </row>
    <row r="46" spans="1:9" ht="22.5">
      <c r="A46" s="21"/>
      <c r="B46" s="257" t="s">
        <v>167</v>
      </c>
      <c r="C46" s="312">
        <v>3</v>
      </c>
      <c r="D46" s="258" t="s">
        <v>3</v>
      </c>
      <c r="E46" s="259"/>
      <c r="F46" s="260">
        <f>E46*C46</f>
        <v>0</v>
      </c>
      <c r="G46" s="259"/>
      <c r="H46" s="260">
        <f>G46*C46</f>
        <v>0</v>
      </c>
    </row>
    <row r="47" spans="1:9">
      <c r="A47" s="21"/>
      <c r="B47" s="95" t="s">
        <v>168</v>
      </c>
      <c r="C47" s="194">
        <v>52</v>
      </c>
      <c r="D47" s="198" t="s">
        <v>3</v>
      </c>
      <c r="E47" s="196"/>
      <c r="F47" s="256">
        <f>E47*C47</f>
        <v>0</v>
      </c>
      <c r="G47" s="256"/>
      <c r="H47" s="256">
        <f>G47*C47</f>
        <v>0</v>
      </c>
    </row>
    <row r="48" spans="1:9">
      <c r="A48" s="58"/>
      <c r="B48" s="94"/>
      <c r="C48" s="68"/>
      <c r="D48" s="21"/>
      <c r="E48" s="133" t="s">
        <v>12</v>
      </c>
      <c r="F48" s="133">
        <f>SUM(F43:F47)</f>
        <v>0</v>
      </c>
      <c r="G48" s="133"/>
      <c r="H48" s="133">
        <f>SUM(H43:H47)</f>
        <v>0</v>
      </c>
    </row>
    <row r="49" spans="1:13">
      <c r="A49" s="58"/>
      <c r="B49" s="94"/>
      <c r="C49" s="68"/>
      <c r="D49" s="21"/>
      <c r="E49" s="133"/>
      <c r="F49" s="133"/>
      <c r="G49" s="133"/>
      <c r="H49" s="133"/>
    </row>
    <row r="50" spans="1:13">
      <c r="A50" s="45" t="s">
        <v>218</v>
      </c>
      <c r="B50" s="94"/>
      <c r="C50" s="186"/>
      <c r="D50" s="21"/>
      <c r="E50" s="151"/>
      <c r="F50" s="151"/>
      <c r="G50" s="151"/>
      <c r="H50" s="151"/>
    </row>
    <row r="51" spans="1:13">
      <c r="A51" s="48"/>
      <c r="B51" s="97" t="s">
        <v>133</v>
      </c>
      <c r="C51" s="308">
        <v>26</v>
      </c>
      <c r="D51" s="48" t="s">
        <v>3</v>
      </c>
      <c r="E51" s="151"/>
      <c r="F51" s="151">
        <f>E51*C51</f>
        <v>0</v>
      </c>
      <c r="G51" s="151"/>
      <c r="H51" s="151">
        <f>G51*C51</f>
        <v>0</v>
      </c>
      <c r="I51" s="193"/>
      <c r="M51" s="123"/>
    </row>
    <row r="52" spans="1:13">
      <c r="A52" s="48"/>
      <c r="B52" s="97" t="s">
        <v>170</v>
      </c>
      <c r="C52" s="308">
        <v>520</v>
      </c>
      <c r="D52" s="228" t="s">
        <v>3</v>
      </c>
      <c r="E52" s="151"/>
      <c r="F52" s="151">
        <v>0</v>
      </c>
      <c r="G52" s="151"/>
      <c r="H52" s="151">
        <f>G52*C52</f>
        <v>0</v>
      </c>
      <c r="I52" s="193"/>
      <c r="M52" s="123"/>
    </row>
    <row r="53" spans="1:13">
      <c r="A53" s="21"/>
      <c r="B53" s="94"/>
      <c r="C53" s="186"/>
      <c r="D53" s="21"/>
      <c r="E53" s="133" t="s">
        <v>12</v>
      </c>
      <c r="F53" s="133">
        <f>SUM(F51:F52)</f>
        <v>0</v>
      </c>
      <c r="G53" s="133"/>
      <c r="H53" s="133">
        <f>SUM(H51:H52)</f>
        <v>0</v>
      </c>
      <c r="I53" s="123"/>
    </row>
    <row r="54" spans="1:13">
      <c r="A54" s="21"/>
      <c r="B54" s="94"/>
      <c r="C54" s="186"/>
      <c r="D54" s="21"/>
      <c r="E54" s="133"/>
      <c r="F54" s="133"/>
      <c r="G54" s="133"/>
      <c r="H54" s="133"/>
      <c r="I54" s="123"/>
    </row>
    <row r="55" spans="1:13">
      <c r="A55" s="13" t="s">
        <v>6</v>
      </c>
      <c r="B55" s="61"/>
      <c r="C55" s="306"/>
      <c r="D55" s="62"/>
      <c r="E55" s="151"/>
      <c r="F55" s="151"/>
      <c r="G55" s="151"/>
      <c r="H55" s="133"/>
    </row>
    <row r="56" spans="1:13">
      <c r="A56" s="13"/>
      <c r="B56" s="175" t="s">
        <v>238</v>
      </c>
      <c r="C56" s="186">
        <v>130</v>
      </c>
      <c r="D56" s="21" t="s">
        <v>3</v>
      </c>
      <c r="E56" s="154"/>
      <c r="F56" s="154">
        <f>E56*C56</f>
        <v>0</v>
      </c>
      <c r="G56" s="154"/>
      <c r="H56" s="154">
        <f t="shared" ref="H56:H90" si="3">G56*C56</f>
        <v>0</v>
      </c>
    </row>
    <row r="57" spans="1:13">
      <c r="A57" s="13"/>
      <c r="B57" s="175" t="s">
        <v>239</v>
      </c>
      <c r="C57" s="186">
        <v>130</v>
      </c>
      <c r="D57" s="21" t="s">
        <v>3</v>
      </c>
      <c r="E57" s="154"/>
      <c r="F57" s="154">
        <f t="shared" ref="F57:F90" si="4">E57*C57</f>
        <v>0</v>
      </c>
      <c r="G57" s="154"/>
      <c r="H57" s="154">
        <f t="shared" si="3"/>
        <v>0</v>
      </c>
    </row>
    <row r="58" spans="1:13">
      <c r="A58" s="13"/>
      <c r="B58" s="175" t="s">
        <v>240</v>
      </c>
      <c r="C58" s="186">
        <v>130</v>
      </c>
      <c r="D58" s="21" t="s">
        <v>3</v>
      </c>
      <c r="E58" s="154"/>
      <c r="F58" s="154">
        <f t="shared" si="4"/>
        <v>0</v>
      </c>
      <c r="G58" s="154"/>
      <c r="H58" s="154">
        <f t="shared" si="3"/>
        <v>0</v>
      </c>
    </row>
    <row r="59" spans="1:13">
      <c r="A59" s="13"/>
      <c r="B59" s="175" t="s">
        <v>241</v>
      </c>
      <c r="C59" s="186">
        <v>130</v>
      </c>
      <c r="D59" s="21" t="s">
        <v>3</v>
      </c>
      <c r="E59" s="154"/>
      <c r="F59" s="154">
        <f t="shared" si="4"/>
        <v>0</v>
      </c>
      <c r="G59" s="154"/>
      <c r="H59" s="154">
        <f t="shared" si="3"/>
        <v>0</v>
      </c>
    </row>
    <row r="60" spans="1:13">
      <c r="A60" s="23"/>
      <c r="B60" s="97" t="s">
        <v>118</v>
      </c>
      <c r="C60" s="68">
        <v>25000</v>
      </c>
      <c r="D60" s="63" t="s">
        <v>2</v>
      </c>
      <c r="E60" s="154"/>
      <c r="F60" s="154">
        <f t="shared" si="4"/>
        <v>0</v>
      </c>
      <c r="G60" s="154"/>
      <c r="H60" s="154">
        <f t="shared" si="3"/>
        <v>0</v>
      </c>
    </row>
    <row r="61" spans="1:13">
      <c r="A61" s="23"/>
      <c r="B61" s="97" t="s">
        <v>117</v>
      </c>
      <c r="C61" s="250">
        <v>100</v>
      </c>
      <c r="D61" s="251" t="s">
        <v>2</v>
      </c>
      <c r="E61" s="154"/>
      <c r="F61" s="154">
        <f t="shared" si="4"/>
        <v>0</v>
      </c>
      <c r="G61" s="154"/>
      <c r="H61" s="154">
        <f t="shared" si="3"/>
        <v>0</v>
      </c>
    </row>
    <row r="62" spans="1:13">
      <c r="A62" s="23"/>
      <c r="B62" s="95" t="s">
        <v>64</v>
      </c>
      <c r="C62" s="194">
        <v>150</v>
      </c>
      <c r="D62" s="195" t="s">
        <v>2</v>
      </c>
      <c r="E62" s="196"/>
      <c r="F62" s="154">
        <f t="shared" si="4"/>
        <v>0</v>
      </c>
      <c r="G62" s="196"/>
      <c r="H62" s="154">
        <f t="shared" si="3"/>
        <v>0</v>
      </c>
    </row>
    <row r="63" spans="1:13">
      <c r="A63" s="65"/>
      <c r="B63" s="96" t="s">
        <v>52</v>
      </c>
      <c r="C63" s="90">
        <v>200</v>
      </c>
      <c r="D63" s="71" t="s">
        <v>2</v>
      </c>
      <c r="E63" s="196"/>
      <c r="F63" s="154">
        <f t="shared" si="4"/>
        <v>0</v>
      </c>
      <c r="G63" s="196"/>
      <c r="H63" s="154">
        <f t="shared" si="3"/>
        <v>0</v>
      </c>
    </row>
    <row r="64" spans="1:13">
      <c r="A64" s="21"/>
      <c r="B64" s="96" t="s">
        <v>26</v>
      </c>
      <c r="C64" s="90">
        <v>4</v>
      </c>
      <c r="D64" s="71" t="s">
        <v>4</v>
      </c>
      <c r="E64" s="253"/>
      <c r="F64" s="196">
        <f t="shared" si="4"/>
        <v>0</v>
      </c>
      <c r="G64" s="253"/>
      <c r="H64" s="196">
        <f t="shared" si="3"/>
        <v>0</v>
      </c>
    </row>
    <row r="65" spans="1:8">
      <c r="A65" s="21"/>
      <c r="B65" s="96" t="s">
        <v>25</v>
      </c>
      <c r="C65" s="90">
        <v>200</v>
      </c>
      <c r="D65" s="71" t="s">
        <v>3</v>
      </c>
      <c r="E65" s="137"/>
      <c r="F65" s="196">
        <f t="shared" si="4"/>
        <v>0</v>
      </c>
      <c r="G65" s="137"/>
      <c r="H65" s="196">
        <f t="shared" si="3"/>
        <v>0</v>
      </c>
    </row>
    <row r="66" spans="1:8">
      <c r="A66" s="21"/>
      <c r="B66" s="96" t="s">
        <v>147</v>
      </c>
      <c r="C66" s="90">
        <v>10</v>
      </c>
      <c r="D66" s="71" t="s">
        <v>2</v>
      </c>
      <c r="E66" s="196"/>
      <c r="F66" s="196">
        <f t="shared" si="4"/>
        <v>0</v>
      </c>
      <c r="G66" s="196"/>
      <c r="H66" s="154">
        <f t="shared" si="3"/>
        <v>0</v>
      </c>
    </row>
    <row r="67" spans="1:8">
      <c r="A67" s="21"/>
      <c r="B67" s="96" t="s">
        <v>148</v>
      </c>
      <c r="C67" s="90">
        <v>5</v>
      </c>
      <c r="D67" s="71" t="s">
        <v>2</v>
      </c>
      <c r="E67" s="196"/>
      <c r="F67" s="196">
        <f t="shared" si="4"/>
        <v>0</v>
      </c>
      <c r="G67" s="196"/>
      <c r="H67" s="154">
        <f t="shared" si="3"/>
        <v>0</v>
      </c>
    </row>
    <row r="68" spans="1:8">
      <c r="A68" s="21"/>
      <c r="B68" s="96" t="s">
        <v>149</v>
      </c>
      <c r="C68" s="90">
        <v>5</v>
      </c>
      <c r="D68" s="71" t="s">
        <v>2</v>
      </c>
      <c r="E68" s="196"/>
      <c r="F68" s="196">
        <f t="shared" si="4"/>
        <v>0</v>
      </c>
      <c r="G68" s="196"/>
      <c r="H68" s="154">
        <f t="shared" si="3"/>
        <v>0</v>
      </c>
    </row>
    <row r="69" spans="1:8">
      <c r="A69" s="21"/>
      <c r="B69" s="96" t="s">
        <v>150</v>
      </c>
      <c r="C69" s="90">
        <v>10</v>
      </c>
      <c r="D69" s="71" t="s">
        <v>2</v>
      </c>
      <c r="E69" s="196"/>
      <c r="F69" s="196">
        <f t="shared" si="4"/>
        <v>0</v>
      </c>
      <c r="G69" s="196"/>
      <c r="H69" s="154">
        <f t="shared" si="3"/>
        <v>0</v>
      </c>
    </row>
    <row r="70" spans="1:8">
      <c r="A70" s="21"/>
      <c r="B70" s="96" t="s">
        <v>191</v>
      </c>
      <c r="C70" s="90">
        <v>80</v>
      </c>
      <c r="D70" s="71" t="s">
        <v>3</v>
      </c>
      <c r="E70" s="196"/>
      <c r="F70" s="196">
        <f t="shared" si="4"/>
        <v>0</v>
      </c>
      <c r="G70" s="196"/>
      <c r="H70" s="196">
        <f t="shared" si="3"/>
        <v>0</v>
      </c>
    </row>
    <row r="71" spans="1:8">
      <c r="A71" s="21"/>
      <c r="B71" s="96" t="s">
        <v>35</v>
      </c>
      <c r="C71" s="90">
        <v>10</v>
      </c>
      <c r="D71" s="71" t="s">
        <v>3</v>
      </c>
      <c r="E71" s="196"/>
      <c r="F71" s="196">
        <f t="shared" si="4"/>
        <v>0</v>
      </c>
      <c r="G71" s="196"/>
      <c r="H71" s="196">
        <f t="shared" si="3"/>
        <v>0</v>
      </c>
    </row>
    <row r="72" spans="1:8">
      <c r="A72" s="21"/>
      <c r="B72" s="103" t="s">
        <v>7</v>
      </c>
      <c r="C72" s="47">
        <v>1</v>
      </c>
      <c r="D72" s="28" t="s">
        <v>4</v>
      </c>
      <c r="E72" s="196"/>
      <c r="F72" s="154">
        <f t="shared" si="4"/>
        <v>0</v>
      </c>
      <c r="G72" s="196"/>
      <c r="H72" s="154">
        <f t="shared" si="3"/>
        <v>0</v>
      </c>
    </row>
    <row r="73" spans="1:8">
      <c r="A73" s="21"/>
      <c r="B73" s="96"/>
      <c r="C73" s="90"/>
      <c r="D73" s="71"/>
      <c r="E73" s="133" t="s">
        <v>12</v>
      </c>
      <c r="F73" s="231">
        <f>SUM(F56:F72)</f>
        <v>0</v>
      </c>
      <c r="G73" s="133"/>
      <c r="H73" s="231">
        <f>SUM(H56:H72)</f>
        <v>0</v>
      </c>
    </row>
    <row r="74" spans="1:8">
      <c r="A74" s="21"/>
      <c r="B74" s="96"/>
      <c r="C74" s="90"/>
      <c r="D74" s="71"/>
      <c r="E74" s="133"/>
      <c r="F74" s="154"/>
      <c r="G74" s="133"/>
      <c r="H74" s="154"/>
    </row>
    <row r="75" spans="1:8">
      <c r="A75" s="21"/>
      <c r="B75" s="96"/>
      <c r="C75" s="90"/>
      <c r="D75" s="71"/>
      <c r="E75" s="133"/>
      <c r="F75" s="154"/>
      <c r="G75" s="133"/>
      <c r="H75" s="154"/>
    </row>
    <row r="76" spans="1:8">
      <c r="A76" s="21"/>
      <c r="B76" s="96"/>
      <c r="C76" s="90"/>
      <c r="D76" s="71"/>
      <c r="E76" s="133"/>
      <c r="F76" s="154"/>
      <c r="G76" s="133"/>
      <c r="H76" s="154"/>
    </row>
    <row r="77" spans="1:8">
      <c r="A77" s="21"/>
      <c r="B77" s="96"/>
      <c r="C77" s="90"/>
      <c r="D77" s="71"/>
      <c r="E77" s="133"/>
      <c r="F77" s="154"/>
      <c r="G77" s="133"/>
      <c r="H77" s="154"/>
    </row>
    <row r="78" spans="1:8">
      <c r="A78" s="21"/>
      <c r="B78" s="96"/>
      <c r="C78" s="90"/>
      <c r="D78" s="71"/>
      <c r="E78" s="133"/>
      <c r="F78" s="154"/>
      <c r="G78" s="133"/>
      <c r="H78" s="154"/>
    </row>
    <row r="79" spans="1:8">
      <c r="A79" s="21"/>
      <c r="B79" s="96"/>
      <c r="C79" s="90"/>
      <c r="D79" s="71"/>
      <c r="E79" s="133"/>
      <c r="F79" s="154"/>
      <c r="G79" s="133"/>
      <c r="H79" s="154"/>
    </row>
    <row r="80" spans="1:8">
      <c r="A80" s="21"/>
      <c r="B80" s="96"/>
      <c r="C80" s="90"/>
      <c r="D80" s="71"/>
      <c r="E80" s="133"/>
      <c r="F80" s="154"/>
      <c r="G80" s="133"/>
      <c r="H80" s="154"/>
    </row>
    <row r="81" spans="1:9" ht="25.5">
      <c r="A81" s="106"/>
      <c r="B81" s="107" t="s">
        <v>5</v>
      </c>
      <c r="C81" s="107" t="s">
        <v>0</v>
      </c>
      <c r="D81" s="108" t="s">
        <v>1</v>
      </c>
      <c r="E81" s="108" t="s">
        <v>100</v>
      </c>
      <c r="F81" s="108" t="s">
        <v>101</v>
      </c>
      <c r="G81" s="108" t="s">
        <v>102</v>
      </c>
      <c r="H81" s="108" t="s">
        <v>103</v>
      </c>
    </row>
    <row r="82" spans="1:9">
      <c r="A82" s="321" t="s">
        <v>11</v>
      </c>
      <c r="B82" s="322"/>
      <c r="E82" s="157"/>
      <c r="F82" s="154"/>
      <c r="G82" s="157"/>
      <c r="H82" s="154"/>
      <c r="I82" s="91"/>
    </row>
    <row r="83" spans="1:9">
      <c r="A83" s="174"/>
      <c r="B83" s="101" t="s">
        <v>120</v>
      </c>
      <c r="C83" s="44">
        <v>1</v>
      </c>
      <c r="D83" s="66" t="s">
        <v>4</v>
      </c>
      <c r="E83" s="154"/>
      <c r="F83" s="154">
        <f t="shared" si="4"/>
        <v>0</v>
      </c>
      <c r="G83" s="196"/>
      <c r="H83" s="154">
        <f t="shared" si="3"/>
        <v>0</v>
      </c>
      <c r="I83" s="91"/>
    </row>
    <row r="84" spans="1:9">
      <c r="A84" s="174"/>
      <c r="B84" s="101" t="s">
        <v>125</v>
      </c>
      <c r="C84" s="44">
        <v>4</v>
      </c>
      <c r="D84" s="66" t="s">
        <v>137</v>
      </c>
      <c r="E84" s="154"/>
      <c r="F84" s="154">
        <f t="shared" si="4"/>
        <v>0</v>
      </c>
      <c r="G84" s="196"/>
      <c r="H84" s="154">
        <f t="shared" si="3"/>
        <v>0</v>
      </c>
      <c r="I84" s="91"/>
    </row>
    <row r="85" spans="1:9">
      <c r="A85" s="174"/>
      <c r="B85" s="93" t="s">
        <v>121</v>
      </c>
      <c r="C85" s="44">
        <v>15</v>
      </c>
      <c r="D85" s="66" t="s">
        <v>137</v>
      </c>
      <c r="E85" s="154"/>
      <c r="F85" s="154">
        <f t="shared" si="4"/>
        <v>0</v>
      </c>
      <c r="G85" s="196"/>
      <c r="H85" s="154">
        <f t="shared" si="3"/>
        <v>0</v>
      </c>
      <c r="I85" s="91"/>
    </row>
    <row r="86" spans="1:9">
      <c r="A86" s="174"/>
      <c r="B86" s="93" t="s">
        <v>9</v>
      </c>
      <c r="C86" s="44">
        <v>1</v>
      </c>
      <c r="D86" s="66" t="s">
        <v>4</v>
      </c>
      <c r="E86" s="154"/>
      <c r="F86" s="154">
        <f t="shared" si="4"/>
        <v>0</v>
      </c>
      <c r="G86" s="196"/>
      <c r="H86" s="154">
        <f t="shared" si="3"/>
        <v>0</v>
      </c>
      <c r="I86" s="91"/>
    </row>
    <row r="87" spans="1:9">
      <c r="A87" s="174"/>
      <c r="B87" s="93" t="s">
        <v>122</v>
      </c>
      <c r="C87" s="44">
        <v>1</v>
      </c>
      <c r="D87" s="66" t="s">
        <v>4</v>
      </c>
      <c r="E87" s="154"/>
      <c r="F87" s="154">
        <f t="shared" si="4"/>
        <v>0</v>
      </c>
      <c r="G87" s="196"/>
      <c r="H87" s="154">
        <f t="shared" si="3"/>
        <v>0</v>
      </c>
      <c r="I87" s="91"/>
    </row>
    <row r="88" spans="1:9">
      <c r="B88" s="93" t="s">
        <v>119</v>
      </c>
      <c r="C88" s="44">
        <v>1</v>
      </c>
      <c r="D88" s="66" t="s">
        <v>4</v>
      </c>
      <c r="E88" s="154"/>
      <c r="F88" s="154">
        <f t="shared" si="4"/>
        <v>0</v>
      </c>
      <c r="G88" s="196"/>
      <c r="H88" s="154">
        <f t="shared" si="3"/>
        <v>0</v>
      </c>
      <c r="I88" s="28"/>
    </row>
    <row r="89" spans="1:9">
      <c r="B89" s="93" t="s">
        <v>155</v>
      </c>
      <c r="C89" s="44">
        <v>20</v>
      </c>
      <c r="D89" s="66" t="s">
        <v>3</v>
      </c>
      <c r="E89" s="154"/>
      <c r="F89" s="154">
        <f t="shared" si="4"/>
        <v>0</v>
      </c>
      <c r="G89" s="196"/>
      <c r="H89" s="154">
        <f t="shared" si="3"/>
        <v>0</v>
      </c>
      <c r="I89" s="28"/>
    </row>
    <row r="90" spans="1:9">
      <c r="B90" s="93" t="s">
        <v>126</v>
      </c>
      <c r="C90" s="44">
        <v>1</v>
      </c>
      <c r="D90" s="66" t="s">
        <v>4</v>
      </c>
      <c r="E90" s="154"/>
      <c r="F90" s="154">
        <f t="shared" si="4"/>
        <v>0</v>
      </c>
      <c r="G90" s="196"/>
      <c r="H90" s="154">
        <f t="shared" si="3"/>
        <v>0</v>
      </c>
      <c r="I90" s="28"/>
    </row>
    <row r="91" spans="1:9">
      <c r="B91" s="93"/>
      <c r="C91" s="11"/>
      <c r="D91" s="26"/>
      <c r="E91" s="133" t="s">
        <v>12</v>
      </c>
      <c r="F91" s="133">
        <f>SUM(F83:F90)</f>
        <v>0</v>
      </c>
      <c r="G91" s="133"/>
      <c r="H91" s="133">
        <f>SUM(H83:H90)</f>
        <v>0</v>
      </c>
    </row>
    <row r="92" spans="1:9" s="13" customFormat="1">
      <c r="A92" s="1"/>
      <c r="B92" s="1"/>
      <c r="C92" s="11"/>
      <c r="D92" s="26"/>
      <c r="E92" s="134"/>
      <c r="F92" s="134"/>
      <c r="G92" s="134"/>
      <c r="H92" s="158"/>
    </row>
    <row r="93" spans="1:9" ht="15">
      <c r="B93" s="1" t="s">
        <v>130</v>
      </c>
      <c r="C93" s="26"/>
      <c r="D93" s="88"/>
      <c r="E93" s="134"/>
      <c r="F93" s="224">
        <f>F91+F73+F53+F48+F40+F33+F25+F14+F21</f>
        <v>0</v>
      </c>
      <c r="G93" s="134"/>
      <c r="H93" s="224">
        <f>H91+H73+H53+H48+H40+H33+H25+H14+H21</f>
        <v>0</v>
      </c>
    </row>
    <row r="94" spans="1:9">
      <c r="B94" s="1"/>
      <c r="C94" s="26"/>
      <c r="D94" s="88"/>
      <c r="E94" s="134"/>
      <c r="F94" s="134"/>
      <c r="G94" s="134"/>
      <c r="H94" s="134"/>
    </row>
    <row r="95" spans="1:9" ht="15.75">
      <c r="B95" s="13" t="s">
        <v>131</v>
      </c>
      <c r="D95" s="87"/>
      <c r="E95" s="128"/>
      <c r="F95" s="128"/>
      <c r="G95" s="128"/>
      <c r="H95" s="232">
        <f>F93+H93</f>
        <v>0</v>
      </c>
    </row>
  </sheetData>
  <mergeCells count="1">
    <mergeCell ref="A82:B82"/>
  </mergeCells>
  <phoneticPr fontId="9" type="noConversion"/>
  <printOptions horizontalCentered="1"/>
  <pageMargins left="0.27559055118110237" right="0.27559055118110237" top="0.51181102362204722" bottom="1.0236220472440944" header="0.31496062992125984" footer="0.78740157480314965"/>
  <pageSetup paperSize="9" scale="60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view="pageBreakPreview" zoomScaleNormal="100" zoomScaleSheetLayoutView="100" workbookViewId="0">
      <selection activeCell="E6" sqref="E6"/>
    </sheetView>
  </sheetViews>
  <sheetFormatPr defaultColWidth="8.85546875" defaultRowHeight="12.75"/>
  <cols>
    <col min="1" max="1" width="10.42578125" style="1" customWidth="1"/>
    <col min="2" max="2" width="49.28515625" style="12" customWidth="1"/>
    <col min="3" max="3" width="6.28515625" style="2" customWidth="1"/>
    <col min="4" max="4" width="7" style="2" customWidth="1"/>
    <col min="5" max="5" width="15.140625" style="2" customWidth="1"/>
    <col min="6" max="6" width="13.85546875" style="2" customWidth="1"/>
    <col min="7" max="7" width="15.7109375" style="1" customWidth="1"/>
    <col min="8" max="8" width="17.85546875" style="1" customWidth="1"/>
    <col min="9" max="16384" width="8.85546875" style="1"/>
  </cols>
  <sheetData>
    <row r="1" spans="1:8" ht="18">
      <c r="A1" s="110" t="s">
        <v>214</v>
      </c>
      <c r="B1" s="110"/>
      <c r="C1" s="110"/>
      <c r="D1" s="110"/>
      <c r="E1" s="110"/>
      <c r="F1" s="18"/>
    </row>
    <row r="2" spans="1:8">
      <c r="B2" s="1"/>
      <c r="C2" s="26"/>
      <c r="D2" s="26"/>
      <c r="E2" s="26"/>
      <c r="F2" s="26"/>
    </row>
    <row r="3" spans="1:8" ht="25.5">
      <c r="A3" s="106"/>
      <c r="B3" s="107" t="s">
        <v>5</v>
      </c>
      <c r="C3" s="107" t="s">
        <v>0</v>
      </c>
      <c r="D3" s="108" t="s">
        <v>1</v>
      </c>
      <c r="E3" s="108" t="s">
        <v>100</v>
      </c>
      <c r="F3" s="108" t="s">
        <v>101</v>
      </c>
      <c r="G3" s="108" t="s">
        <v>102</v>
      </c>
      <c r="H3" s="108" t="s">
        <v>103</v>
      </c>
    </row>
    <row r="4" spans="1:8">
      <c r="A4" s="37"/>
      <c r="B4" s="37"/>
      <c r="C4" s="37"/>
      <c r="D4" s="37"/>
      <c r="E4" s="82"/>
      <c r="F4" s="82"/>
      <c r="G4" s="179"/>
      <c r="H4" s="179"/>
    </row>
    <row r="5" spans="1:8">
      <c r="A5" s="329" t="s">
        <v>116</v>
      </c>
      <c r="B5" s="322"/>
      <c r="C5" s="27"/>
      <c r="D5" s="28"/>
      <c r="F5" s="82"/>
      <c r="G5" s="179"/>
      <c r="H5" s="179"/>
    </row>
    <row r="6" spans="1:8" ht="22.5">
      <c r="A6" s="23"/>
      <c r="B6" s="98" t="s">
        <v>153</v>
      </c>
      <c r="C6" s="234">
        <v>5</v>
      </c>
      <c r="D6" s="66" t="s">
        <v>3</v>
      </c>
      <c r="E6" s="235"/>
      <c r="F6" s="235">
        <f>C6*E6</f>
        <v>0</v>
      </c>
      <c r="G6" s="235"/>
      <c r="H6" s="235">
        <f>G6*C6</f>
        <v>0</v>
      </c>
    </row>
    <row r="7" spans="1:8" ht="22.5">
      <c r="A7" s="37"/>
      <c r="B7" s="98" t="s">
        <v>152</v>
      </c>
      <c r="C7" s="302">
        <v>4</v>
      </c>
      <c r="D7" s="266" t="s">
        <v>3</v>
      </c>
      <c r="E7" s="235"/>
      <c r="F7" s="235">
        <f>C7*E7</f>
        <v>0</v>
      </c>
      <c r="G7" s="235"/>
      <c r="H7" s="235">
        <f>G7*C7</f>
        <v>0</v>
      </c>
    </row>
    <row r="8" spans="1:8">
      <c r="A8" s="37"/>
      <c r="B8" s="37"/>
      <c r="C8" s="299"/>
      <c r="D8" s="37"/>
      <c r="E8" s="133" t="s">
        <v>12</v>
      </c>
      <c r="F8" s="133">
        <f>SUM(F6:F7)</f>
        <v>0</v>
      </c>
      <c r="G8" s="133"/>
      <c r="H8" s="133">
        <f>SUM(H6:H7)</f>
        <v>0</v>
      </c>
    </row>
    <row r="9" spans="1:8">
      <c r="A9" s="329" t="s">
        <v>142</v>
      </c>
      <c r="B9" s="322"/>
      <c r="C9" s="299"/>
      <c r="D9" s="37"/>
      <c r="E9" s="133"/>
      <c r="F9" s="133"/>
      <c r="G9" s="133"/>
      <c r="H9" s="133"/>
    </row>
    <row r="10" spans="1:8">
      <c r="A10" s="252"/>
      <c r="B10" s="72" t="s">
        <v>151</v>
      </c>
      <c r="C10" s="303">
        <v>9</v>
      </c>
      <c r="D10" s="252" t="s">
        <v>3</v>
      </c>
      <c r="E10" s="161"/>
      <c r="F10" s="161">
        <f>C10*E10</f>
        <v>0</v>
      </c>
      <c r="G10" s="161"/>
      <c r="H10" s="161">
        <f>G10*C10</f>
        <v>0</v>
      </c>
    </row>
    <row r="11" spans="1:8">
      <c r="A11" s="37"/>
      <c r="B11" s="37"/>
      <c r="C11" s="299"/>
      <c r="D11" s="37"/>
      <c r="E11" s="133" t="s">
        <v>12</v>
      </c>
      <c r="F11" s="133">
        <f>SUM(F9:F10)</f>
        <v>0</v>
      </c>
      <c r="G11" s="133"/>
      <c r="H11" s="133">
        <f>SUM(H9:H10)</f>
        <v>0</v>
      </c>
    </row>
    <row r="12" spans="1:8">
      <c r="A12" s="37"/>
      <c r="B12" s="37"/>
      <c r="C12" s="299"/>
      <c r="D12" s="37"/>
      <c r="E12" s="133"/>
      <c r="F12" s="133"/>
      <c r="G12" s="133"/>
      <c r="H12" s="133"/>
    </row>
    <row r="13" spans="1:8">
      <c r="A13" s="45" t="s">
        <v>21</v>
      </c>
      <c r="B13" s="37"/>
      <c r="C13" s="299"/>
      <c r="D13" s="37"/>
      <c r="E13" s="133"/>
      <c r="F13" s="137"/>
      <c r="G13" s="133"/>
      <c r="H13" s="179"/>
    </row>
    <row r="14" spans="1:8">
      <c r="B14" s="294" t="s">
        <v>192</v>
      </c>
      <c r="C14" s="300">
        <v>0</v>
      </c>
      <c r="D14" s="16" t="s">
        <v>3</v>
      </c>
      <c r="E14" s="82"/>
      <c r="F14" s="137">
        <f t="shared" ref="F14:F24" si="0">C14*E14</f>
        <v>0</v>
      </c>
      <c r="G14" s="179"/>
      <c r="H14" s="179">
        <f>G14*C14</f>
        <v>0</v>
      </c>
    </row>
    <row r="15" spans="1:8">
      <c r="A15" s="37"/>
      <c r="B15" s="37"/>
      <c r="C15" s="299"/>
      <c r="D15" s="37"/>
      <c r="E15" s="133" t="s">
        <v>12</v>
      </c>
      <c r="F15" s="133">
        <f>SUM(F14)</f>
        <v>0</v>
      </c>
      <c r="G15" s="133"/>
      <c r="H15" s="215">
        <f>SUM(H14)</f>
        <v>0</v>
      </c>
    </row>
    <row r="16" spans="1:8">
      <c r="A16" s="37"/>
      <c r="B16" s="37"/>
      <c r="C16" s="299"/>
      <c r="D16" s="37"/>
      <c r="E16" s="133"/>
      <c r="F16" s="137"/>
      <c r="G16" s="133"/>
      <c r="H16" s="179"/>
    </row>
    <row r="17" spans="1:9">
      <c r="A17" s="321" t="s">
        <v>11</v>
      </c>
      <c r="B17" s="322"/>
      <c r="C17" s="44"/>
      <c r="E17" s="180"/>
      <c r="F17" s="137"/>
      <c r="G17" s="179"/>
      <c r="H17" s="179"/>
      <c r="I17" s="28"/>
    </row>
    <row r="18" spans="1:9">
      <c r="A18" s="174"/>
      <c r="B18" s="101" t="s">
        <v>120</v>
      </c>
      <c r="C18" s="44">
        <v>1</v>
      </c>
      <c r="D18" s="66" t="s">
        <v>4</v>
      </c>
      <c r="E18" s="77"/>
      <c r="F18" s="137">
        <f t="shared" si="0"/>
        <v>0</v>
      </c>
      <c r="G18" s="161"/>
      <c r="H18" s="161">
        <f>G18*C18</f>
        <v>0</v>
      </c>
      <c r="I18" s="28"/>
    </row>
    <row r="19" spans="1:9">
      <c r="A19" s="174"/>
      <c r="B19" s="124" t="s">
        <v>141</v>
      </c>
      <c r="C19" s="44">
        <v>4</v>
      </c>
      <c r="D19" s="66" t="s">
        <v>137</v>
      </c>
      <c r="E19" s="77"/>
      <c r="F19" s="137">
        <f t="shared" si="0"/>
        <v>0</v>
      </c>
      <c r="G19" s="161"/>
      <c r="H19" s="161">
        <f t="shared" ref="H19:H24" si="1">G19*C19</f>
        <v>0</v>
      </c>
      <c r="I19" s="28"/>
    </row>
    <row r="20" spans="1:9">
      <c r="A20" s="174"/>
      <c r="B20" s="93" t="s">
        <v>121</v>
      </c>
      <c r="C20" s="44">
        <v>2</v>
      </c>
      <c r="D20" s="66" t="s">
        <v>137</v>
      </c>
      <c r="E20" s="77"/>
      <c r="F20" s="137">
        <f t="shared" si="0"/>
        <v>0</v>
      </c>
      <c r="G20" s="161"/>
      <c r="H20" s="161">
        <f t="shared" si="1"/>
        <v>0</v>
      </c>
      <c r="I20" s="28"/>
    </row>
    <row r="21" spans="1:9">
      <c r="A21" s="174"/>
      <c r="B21" s="93" t="s">
        <v>9</v>
      </c>
      <c r="C21" s="44">
        <v>1</v>
      </c>
      <c r="D21" s="66" t="s">
        <v>4</v>
      </c>
      <c r="E21" s="77"/>
      <c r="F21" s="137">
        <f t="shared" si="0"/>
        <v>0</v>
      </c>
      <c r="G21" s="161"/>
      <c r="H21" s="161">
        <f t="shared" si="1"/>
        <v>0</v>
      </c>
      <c r="I21" s="28"/>
    </row>
    <row r="22" spans="1:9">
      <c r="B22" s="93" t="s">
        <v>119</v>
      </c>
      <c r="C22" s="44">
        <v>1</v>
      </c>
      <c r="D22" s="66" t="s">
        <v>3</v>
      </c>
      <c r="E22" s="77"/>
      <c r="F22" s="137">
        <f t="shared" si="0"/>
        <v>0</v>
      </c>
      <c r="G22" s="161"/>
      <c r="H22" s="161">
        <f t="shared" si="1"/>
        <v>0</v>
      </c>
      <c r="I22" s="28"/>
    </row>
    <row r="23" spans="1:9">
      <c r="B23" s="93" t="s">
        <v>155</v>
      </c>
      <c r="C23" s="44">
        <v>4</v>
      </c>
      <c r="D23" s="66" t="s">
        <v>3</v>
      </c>
      <c r="E23" s="77"/>
      <c r="F23" s="137">
        <f t="shared" si="0"/>
        <v>0</v>
      </c>
      <c r="G23" s="161"/>
      <c r="H23" s="161">
        <f t="shared" si="1"/>
        <v>0</v>
      </c>
      <c r="I23" s="28"/>
    </row>
    <row r="24" spans="1:9">
      <c r="B24" s="93" t="s">
        <v>126</v>
      </c>
      <c r="C24" s="44">
        <v>1</v>
      </c>
      <c r="D24" s="66" t="s">
        <v>4</v>
      </c>
      <c r="E24" s="77"/>
      <c r="F24" s="137">
        <f t="shared" si="0"/>
        <v>0</v>
      </c>
      <c r="G24" s="161"/>
      <c r="H24" s="161">
        <f t="shared" si="1"/>
        <v>0</v>
      </c>
      <c r="I24" s="28"/>
    </row>
    <row r="25" spans="1:9">
      <c r="B25" s="1"/>
      <c r="C25" s="301"/>
      <c r="D25" s="26"/>
      <c r="E25" s="133" t="s">
        <v>12</v>
      </c>
      <c r="F25" s="133">
        <f>SUM(F18:F24)</f>
        <v>0</v>
      </c>
      <c r="G25" s="133"/>
      <c r="H25" s="133">
        <f>SUM(H18:H24)</f>
        <v>0</v>
      </c>
    </row>
    <row r="26" spans="1:9">
      <c r="B26" s="1"/>
      <c r="C26" s="301"/>
      <c r="D26" s="26"/>
      <c r="E26" s="18"/>
      <c r="F26" s="84"/>
    </row>
    <row r="27" spans="1:9" ht="15">
      <c r="B27" s="1" t="s">
        <v>130</v>
      </c>
      <c r="C27" s="29"/>
      <c r="D27" s="88"/>
      <c r="E27" s="134"/>
      <c r="F27" s="224">
        <f>F8+F11+F15+F25</f>
        <v>0</v>
      </c>
      <c r="G27" s="134"/>
      <c r="H27" s="224">
        <f>H8+H11+H15+H25</f>
        <v>0</v>
      </c>
    </row>
    <row r="28" spans="1:9" s="13" customFormat="1">
      <c r="A28" s="1"/>
      <c r="B28" s="1"/>
      <c r="C28" s="29"/>
      <c r="D28" s="88"/>
      <c r="E28" s="134"/>
      <c r="F28" s="84"/>
      <c r="G28" s="134"/>
      <c r="H28" s="1"/>
    </row>
    <row r="29" spans="1:9" s="13" customFormat="1" ht="15.75">
      <c r="B29" s="13" t="s">
        <v>131</v>
      </c>
      <c r="C29" s="44"/>
      <c r="D29" s="87"/>
      <c r="E29" s="128"/>
      <c r="F29" s="84"/>
      <c r="G29" s="128"/>
      <c r="H29" s="232">
        <f>F27+H27</f>
        <v>0</v>
      </c>
    </row>
    <row r="30" spans="1:9">
      <c r="C30" s="44"/>
      <c r="F30" s="84"/>
    </row>
    <row r="31" spans="1:9">
      <c r="C31" s="44"/>
    </row>
    <row r="32" spans="1:9">
      <c r="C32" s="44"/>
    </row>
    <row r="33" spans="1:8">
      <c r="C33" s="44"/>
      <c r="H33" s="316"/>
    </row>
    <row r="34" spans="1:8">
      <c r="C34" s="44"/>
    </row>
    <row r="35" spans="1:8">
      <c r="C35" s="44"/>
    </row>
    <row r="36" spans="1:8">
      <c r="C36" s="44"/>
    </row>
    <row r="37" spans="1:8">
      <c r="C37" s="44"/>
    </row>
    <row r="38" spans="1:8">
      <c r="C38" s="44"/>
    </row>
    <row r="39" spans="1:8">
      <c r="C39" s="44"/>
    </row>
    <row r="40" spans="1:8">
      <c r="C40" s="44"/>
    </row>
    <row r="41" spans="1:8">
      <c r="C41" s="44"/>
    </row>
    <row r="42" spans="1:8">
      <c r="C42" s="44"/>
    </row>
    <row r="43" spans="1:8">
      <c r="C43" s="44"/>
    </row>
    <row r="44" spans="1:8">
      <c r="C44" s="44"/>
    </row>
    <row r="45" spans="1:8">
      <c r="C45" s="44"/>
    </row>
    <row r="46" spans="1:8">
      <c r="C46" s="44"/>
    </row>
    <row r="47" spans="1:8">
      <c r="C47" s="44"/>
    </row>
    <row r="48" spans="1:8">
      <c r="A48" s="1" t="s">
        <v>217</v>
      </c>
      <c r="C48" s="44"/>
    </row>
    <row r="49" spans="3:3">
      <c r="C49" s="44"/>
    </row>
    <row r="50" spans="3:3">
      <c r="C50" s="44"/>
    </row>
    <row r="51" spans="3:3">
      <c r="C51" s="44"/>
    </row>
    <row r="52" spans="3:3">
      <c r="C52" s="44">
        <v>130</v>
      </c>
    </row>
    <row r="53" spans="3:3">
      <c r="C53" s="44">
        <v>130</v>
      </c>
    </row>
    <row r="54" spans="3:3">
      <c r="C54" s="44">
        <v>130</v>
      </c>
    </row>
    <row r="55" spans="3:3">
      <c r="C55" s="44">
        <v>130</v>
      </c>
    </row>
    <row r="56" spans="3:3">
      <c r="C56" s="44"/>
    </row>
    <row r="57" spans="3:3">
      <c r="C57" s="44"/>
    </row>
    <row r="58" spans="3:3">
      <c r="C58" s="44"/>
    </row>
    <row r="59" spans="3:3">
      <c r="C59" s="44"/>
    </row>
  </sheetData>
  <mergeCells count="3">
    <mergeCell ref="A17:B17"/>
    <mergeCell ref="A5:B5"/>
    <mergeCell ref="A9:B9"/>
  </mergeCells>
  <phoneticPr fontId="9" type="noConversion"/>
  <printOptions horizontalCentered="1"/>
  <pageMargins left="0.27559055118110237" right="0.27559055118110237" top="0.51181102362204722" bottom="1.0236220472440944" header="0.31496062992125984" footer="0.78740157480314965"/>
  <pageSetup paperSize="9" scale="6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view="pageBreakPreview" zoomScaleNormal="100" zoomScaleSheetLayoutView="100" workbookViewId="0">
      <selection activeCell="E6" sqref="E6"/>
    </sheetView>
  </sheetViews>
  <sheetFormatPr defaultColWidth="8.85546875" defaultRowHeight="12.4" customHeight="1"/>
  <cols>
    <col min="1" max="1" width="10.42578125" style="1" customWidth="1"/>
    <col min="2" max="2" width="55.85546875" style="12" bestFit="1" customWidth="1"/>
    <col min="3" max="3" width="6.28515625" style="2" customWidth="1"/>
    <col min="4" max="4" width="7" style="2" customWidth="1"/>
    <col min="5" max="5" width="13.7109375" style="2" bestFit="1" customWidth="1"/>
    <col min="6" max="6" width="13.42578125" style="2" bestFit="1" customWidth="1"/>
    <col min="7" max="7" width="12.7109375" style="1" bestFit="1" customWidth="1"/>
    <col min="8" max="8" width="14.85546875" style="1" bestFit="1" customWidth="1"/>
    <col min="9" max="16384" width="8.85546875" style="1"/>
  </cols>
  <sheetData>
    <row r="1" spans="1:10" ht="18">
      <c r="A1" s="327" t="s">
        <v>70</v>
      </c>
      <c r="B1" s="327"/>
      <c r="C1" s="327"/>
      <c r="D1" s="327"/>
      <c r="E1" s="327"/>
      <c r="F1" s="327"/>
    </row>
    <row r="2" spans="1:10" ht="15.6" customHeight="1">
      <c r="B2" s="112"/>
      <c r="C2" s="112"/>
      <c r="D2" s="111"/>
      <c r="E2" s="111"/>
      <c r="F2" s="111"/>
    </row>
    <row r="3" spans="1:10" ht="25.5">
      <c r="A3" s="106"/>
      <c r="B3" s="107" t="s">
        <v>5</v>
      </c>
      <c r="C3" s="107" t="s">
        <v>0</v>
      </c>
      <c r="D3" s="108" t="s">
        <v>1</v>
      </c>
      <c r="E3" s="108" t="s">
        <v>100</v>
      </c>
      <c r="F3" s="109" t="s">
        <v>101</v>
      </c>
      <c r="G3" s="108" t="s">
        <v>102</v>
      </c>
      <c r="H3" s="109" t="s">
        <v>103</v>
      </c>
    </row>
    <row r="4" spans="1:10" ht="12.4" customHeight="1">
      <c r="B4" s="18"/>
      <c r="C4" s="18"/>
      <c r="D4" s="19"/>
      <c r="E4" s="19"/>
      <c r="F4" s="19"/>
    </row>
    <row r="5" spans="1:10" ht="12" customHeight="1">
      <c r="A5" s="45" t="s">
        <v>40</v>
      </c>
      <c r="B5" s="16"/>
      <c r="C5" s="16"/>
      <c r="D5" s="16"/>
      <c r="E5" s="163"/>
      <c r="F5" s="38"/>
      <c r="G5" s="131"/>
      <c r="H5" s="131"/>
    </row>
    <row r="6" spans="1:10" ht="12.75">
      <c r="A6" s="16"/>
      <c r="B6" s="92" t="s">
        <v>37</v>
      </c>
      <c r="C6" s="234">
        <v>1</v>
      </c>
      <c r="D6" s="66" t="s">
        <v>3</v>
      </c>
      <c r="E6" s="261"/>
      <c r="F6" s="226">
        <f t="shared" ref="F6:F11" si="0">E6*C6</f>
        <v>0</v>
      </c>
      <c r="G6" s="237"/>
      <c r="H6" s="237">
        <f t="shared" ref="H6:H18" si="1">G6*C6</f>
        <v>0</v>
      </c>
    </row>
    <row r="7" spans="1:10" ht="12.75">
      <c r="A7" s="16"/>
      <c r="B7" s="92" t="s">
        <v>194</v>
      </c>
      <c r="C7" s="234">
        <v>1</v>
      </c>
      <c r="D7" s="66" t="s">
        <v>3</v>
      </c>
      <c r="E7" s="261"/>
      <c r="F7" s="226">
        <f t="shared" si="0"/>
        <v>0</v>
      </c>
      <c r="G7" s="237"/>
      <c r="H7" s="237">
        <f t="shared" si="1"/>
        <v>0</v>
      </c>
    </row>
    <row r="8" spans="1:10" ht="22.5">
      <c r="A8" s="16"/>
      <c r="B8" s="92" t="s">
        <v>193</v>
      </c>
      <c r="C8" s="234">
        <v>4</v>
      </c>
      <c r="D8" s="66" t="s">
        <v>3</v>
      </c>
      <c r="E8" s="261"/>
      <c r="F8" s="226">
        <f t="shared" si="0"/>
        <v>0</v>
      </c>
      <c r="G8" s="237"/>
      <c r="H8" s="237">
        <f t="shared" si="1"/>
        <v>0</v>
      </c>
      <c r="I8" s="42"/>
      <c r="J8" s="43"/>
    </row>
    <row r="9" spans="1:10" ht="22.5">
      <c r="A9" s="16"/>
      <c r="B9" s="104" t="s">
        <v>195</v>
      </c>
      <c r="C9" s="262">
        <v>2</v>
      </c>
      <c r="D9" s="263" t="s">
        <v>3</v>
      </c>
      <c r="E9" s="226"/>
      <c r="F9" s="226">
        <f t="shared" si="0"/>
        <v>0</v>
      </c>
      <c r="G9" s="237"/>
      <c r="H9" s="237">
        <f t="shared" si="1"/>
        <v>0</v>
      </c>
      <c r="I9" s="85"/>
      <c r="J9" s="86"/>
    </row>
    <row r="10" spans="1:10" ht="12.75">
      <c r="A10" s="16"/>
      <c r="B10" s="105" t="s">
        <v>38</v>
      </c>
      <c r="C10" s="240">
        <v>4</v>
      </c>
      <c r="D10" s="66" t="s">
        <v>3</v>
      </c>
      <c r="E10" s="267"/>
      <c r="F10" s="226">
        <f t="shared" si="0"/>
        <v>0</v>
      </c>
      <c r="G10" s="237"/>
      <c r="H10" s="237">
        <f t="shared" si="1"/>
        <v>0</v>
      </c>
      <c r="I10" s="42"/>
      <c r="J10" s="43"/>
    </row>
    <row r="11" spans="1:10" ht="22.5">
      <c r="A11" s="22"/>
      <c r="B11" s="104" t="s">
        <v>196</v>
      </c>
      <c r="C11" s="262">
        <v>1</v>
      </c>
      <c r="D11" s="263" t="s">
        <v>3</v>
      </c>
      <c r="E11" s="226"/>
      <c r="F11" s="226">
        <f t="shared" si="0"/>
        <v>0</v>
      </c>
      <c r="G11" s="237"/>
      <c r="H11" s="237">
        <f t="shared" si="1"/>
        <v>0</v>
      </c>
    </row>
    <row r="12" spans="1:10" s="13" customFormat="1" ht="14.25" customHeight="1">
      <c r="A12" s="37"/>
      <c r="B12" s="37"/>
      <c r="C12" s="299"/>
      <c r="D12" s="37"/>
      <c r="E12" s="133" t="s">
        <v>12</v>
      </c>
      <c r="F12" s="236">
        <f>SUM(F6:F11)</f>
        <v>0</v>
      </c>
      <c r="G12" s="237"/>
      <c r="H12" s="236">
        <f>SUM(H6:H11)</f>
        <v>0</v>
      </c>
    </row>
    <row r="13" spans="1:10" s="13" customFormat="1" ht="14.25" customHeight="1">
      <c r="A13" s="37"/>
      <c r="B13" s="37"/>
      <c r="C13" s="299"/>
      <c r="D13" s="37"/>
      <c r="E13" s="133"/>
      <c r="F13" s="149"/>
      <c r="G13" s="131"/>
      <c r="H13" s="131"/>
    </row>
    <row r="14" spans="1:10" ht="12.4" customHeight="1">
      <c r="A14" s="13" t="s">
        <v>6</v>
      </c>
      <c r="B14" s="93"/>
      <c r="C14" s="29"/>
      <c r="D14" s="26"/>
      <c r="E14" s="134"/>
      <c r="F14" s="149"/>
      <c r="G14" s="131"/>
      <c r="H14" s="131"/>
    </row>
    <row r="15" spans="1:10" ht="12.4" customHeight="1">
      <c r="B15" s="103" t="s">
        <v>67</v>
      </c>
      <c r="C15" s="44">
        <v>7</v>
      </c>
      <c r="D15" s="87" t="s">
        <v>3</v>
      </c>
      <c r="E15" s="156"/>
      <c r="F15" s="149">
        <f>E15*C15</f>
        <v>0</v>
      </c>
      <c r="G15" s="164"/>
      <c r="H15" s="131">
        <f t="shared" si="1"/>
        <v>0</v>
      </c>
    </row>
    <row r="16" spans="1:10" ht="12.75">
      <c r="A16" s="23"/>
      <c r="B16" s="98" t="s">
        <v>39</v>
      </c>
      <c r="C16" s="54">
        <v>0</v>
      </c>
      <c r="D16" s="23" t="s">
        <v>2</v>
      </c>
      <c r="E16" s="164"/>
      <c r="F16" s="149">
        <f>E16*C16</f>
        <v>0</v>
      </c>
      <c r="G16" s="164"/>
      <c r="H16" s="131">
        <f t="shared" si="1"/>
        <v>0</v>
      </c>
    </row>
    <row r="17" spans="1:9" ht="12.4" customHeight="1">
      <c r="A17" s="23"/>
      <c r="B17" s="98" t="s">
        <v>107</v>
      </c>
      <c r="C17" s="68">
        <v>200</v>
      </c>
      <c r="D17" s="63" t="s">
        <v>2</v>
      </c>
      <c r="E17" s="196"/>
      <c r="F17" s="149">
        <f>E17*C17</f>
        <v>0</v>
      </c>
      <c r="G17" s="209"/>
      <c r="H17" s="131">
        <f t="shared" si="1"/>
        <v>0</v>
      </c>
    </row>
    <row r="18" spans="1:9" ht="12.4" customHeight="1">
      <c r="B18" s="93" t="s">
        <v>7</v>
      </c>
      <c r="C18" s="29">
        <v>1</v>
      </c>
      <c r="D18" s="88" t="s">
        <v>4</v>
      </c>
      <c r="E18" s="197"/>
      <c r="F18" s="149">
        <f>E18*C18</f>
        <v>0</v>
      </c>
      <c r="G18" s="164"/>
      <c r="H18" s="131">
        <f t="shared" si="1"/>
        <v>0</v>
      </c>
    </row>
    <row r="19" spans="1:9" s="13" customFormat="1" ht="15.6" customHeight="1">
      <c r="A19" s="16"/>
      <c r="B19" s="16"/>
      <c r="C19" s="300"/>
      <c r="D19" s="16"/>
      <c r="E19" s="133" t="s">
        <v>12</v>
      </c>
      <c r="F19" s="236">
        <f>SUM(F15:F18)</f>
        <v>0</v>
      </c>
      <c r="G19" s="237"/>
      <c r="H19" s="236">
        <f>SUM(H15:H18)</f>
        <v>0</v>
      </c>
    </row>
    <row r="20" spans="1:9" s="13" customFormat="1" ht="15.6" customHeight="1">
      <c r="A20" s="16"/>
      <c r="B20" s="16"/>
      <c r="C20" s="300"/>
      <c r="D20" s="16"/>
      <c r="E20" s="133"/>
      <c r="F20" s="149"/>
      <c r="G20" s="131"/>
      <c r="H20" s="131"/>
    </row>
    <row r="21" spans="1:9" ht="12.4" customHeight="1">
      <c r="A21" s="321" t="s">
        <v>11</v>
      </c>
      <c r="B21" s="322"/>
      <c r="C21" s="44"/>
      <c r="E21" s="159"/>
      <c r="F21" s="149"/>
      <c r="G21" s="131"/>
      <c r="H21" s="131"/>
      <c r="I21" s="88"/>
    </row>
    <row r="22" spans="1:9" ht="12.4" customHeight="1">
      <c r="A22" s="174"/>
      <c r="B22" s="101" t="s">
        <v>120</v>
      </c>
      <c r="C22" s="44">
        <v>1</v>
      </c>
      <c r="D22" s="66" t="s">
        <v>3</v>
      </c>
      <c r="E22" s="159"/>
      <c r="F22" s="156">
        <f t="shared" ref="F22:F30" si="2">E22*C22</f>
        <v>0</v>
      </c>
      <c r="G22" s="131"/>
      <c r="H22" s="131">
        <f t="shared" ref="H22:H30" si="3">G22*C22</f>
        <v>0</v>
      </c>
      <c r="I22" s="88"/>
    </row>
    <row r="23" spans="1:9" ht="12.4" customHeight="1">
      <c r="A23" s="174"/>
      <c r="B23" s="124" t="s">
        <v>160</v>
      </c>
      <c r="C23" s="44">
        <v>1</v>
      </c>
      <c r="D23" s="66" t="s">
        <v>161</v>
      </c>
      <c r="E23" s="159"/>
      <c r="F23" s="156">
        <v>0</v>
      </c>
      <c r="G23" s="131"/>
      <c r="H23" s="131">
        <f t="shared" si="3"/>
        <v>0</v>
      </c>
      <c r="I23" s="88"/>
    </row>
    <row r="24" spans="1:9" ht="12.75">
      <c r="A24" s="174"/>
      <c r="B24" s="124" t="s">
        <v>162</v>
      </c>
      <c r="C24" s="44">
        <v>1</v>
      </c>
      <c r="D24" s="66" t="s">
        <v>4</v>
      </c>
      <c r="E24" s="159"/>
      <c r="F24" s="156">
        <f t="shared" si="2"/>
        <v>0</v>
      </c>
      <c r="G24" s="131"/>
      <c r="H24" s="131">
        <f t="shared" si="3"/>
        <v>0</v>
      </c>
      <c r="I24" s="88"/>
    </row>
    <row r="25" spans="1:9" ht="12.75">
      <c r="A25" s="174"/>
      <c r="B25" s="101" t="s">
        <v>125</v>
      </c>
      <c r="C25" s="44">
        <v>5</v>
      </c>
      <c r="D25" s="66" t="s">
        <v>137</v>
      </c>
      <c r="E25" s="159"/>
      <c r="F25" s="156">
        <f t="shared" si="2"/>
        <v>0</v>
      </c>
      <c r="G25" s="131"/>
      <c r="H25" s="131">
        <f t="shared" si="3"/>
        <v>0</v>
      </c>
      <c r="I25" s="88"/>
    </row>
    <row r="26" spans="1:9" ht="12.75">
      <c r="A26" s="174"/>
      <c r="B26" s="93" t="s">
        <v>121</v>
      </c>
      <c r="C26" s="44">
        <v>2</v>
      </c>
      <c r="D26" s="66" t="s">
        <v>137</v>
      </c>
      <c r="E26" s="159"/>
      <c r="F26" s="156">
        <f t="shared" si="2"/>
        <v>0</v>
      </c>
      <c r="G26" s="131"/>
      <c r="H26" s="131">
        <f t="shared" si="3"/>
        <v>0</v>
      </c>
      <c r="I26" s="88"/>
    </row>
    <row r="27" spans="1:9" ht="12.75">
      <c r="A27" s="174"/>
      <c r="B27" s="93" t="s">
        <v>9</v>
      </c>
      <c r="C27" s="44">
        <v>1</v>
      </c>
      <c r="D27" s="66" t="s">
        <v>4</v>
      </c>
      <c r="E27" s="159"/>
      <c r="F27" s="156">
        <v>0</v>
      </c>
      <c r="G27" s="131"/>
      <c r="H27" s="131">
        <v>0</v>
      </c>
      <c r="I27" s="88"/>
    </row>
    <row r="28" spans="1:9" ht="12.75">
      <c r="B28" s="93" t="s">
        <v>119</v>
      </c>
      <c r="C28" s="44">
        <v>1</v>
      </c>
      <c r="D28" s="66" t="s">
        <v>4</v>
      </c>
      <c r="E28" s="134"/>
      <c r="F28" s="156">
        <f t="shared" si="2"/>
        <v>0</v>
      </c>
      <c r="G28" s="131"/>
      <c r="H28" s="131">
        <f t="shared" si="3"/>
        <v>0</v>
      </c>
      <c r="I28" s="88"/>
    </row>
    <row r="29" spans="1:9" ht="12.4" customHeight="1">
      <c r="B29" s="93" t="s">
        <v>155</v>
      </c>
      <c r="C29" s="44">
        <v>3</v>
      </c>
      <c r="D29" s="66" t="s">
        <v>3</v>
      </c>
      <c r="E29" s="134"/>
      <c r="F29" s="156">
        <f t="shared" si="2"/>
        <v>0</v>
      </c>
      <c r="G29" s="131"/>
      <c r="H29" s="131">
        <f t="shared" si="3"/>
        <v>0</v>
      </c>
      <c r="I29" s="88"/>
    </row>
    <row r="30" spans="1:9" ht="12.4" customHeight="1">
      <c r="B30" s="93" t="s">
        <v>123</v>
      </c>
      <c r="C30" s="44">
        <v>1</v>
      </c>
      <c r="D30" s="66" t="s">
        <v>4</v>
      </c>
      <c r="E30" s="134"/>
      <c r="F30" s="156">
        <f t="shared" si="2"/>
        <v>0</v>
      </c>
      <c r="G30" s="131"/>
      <c r="H30" s="131">
        <f t="shared" si="3"/>
        <v>0</v>
      </c>
      <c r="I30" s="88"/>
    </row>
    <row r="31" spans="1:9" ht="12.4" customHeight="1">
      <c r="B31" s="93"/>
      <c r="C31" s="301"/>
      <c r="D31" s="26"/>
      <c r="E31" s="133" t="s">
        <v>12</v>
      </c>
      <c r="F31" s="238">
        <f>SUM(F22:F30)</f>
        <v>0</v>
      </c>
      <c r="G31" s="216"/>
      <c r="H31" s="216">
        <f>SUM(H22:H30)</f>
        <v>0</v>
      </c>
    </row>
    <row r="32" spans="1:9" s="13" customFormat="1" ht="12.75">
      <c r="A32" s="1"/>
      <c r="B32" s="1"/>
      <c r="C32" s="301"/>
      <c r="D32" s="26"/>
      <c r="E32" s="134"/>
      <c r="F32" s="133"/>
      <c r="G32" s="138"/>
      <c r="H32" s="216"/>
    </row>
    <row r="33" spans="2:8" ht="15">
      <c r="B33" s="1" t="s">
        <v>130</v>
      </c>
      <c r="C33" s="29"/>
      <c r="D33" s="88"/>
      <c r="E33" s="140"/>
      <c r="F33" s="218">
        <f>F31+F19+F12</f>
        <v>0</v>
      </c>
      <c r="G33" s="140"/>
      <c r="H33" s="317">
        <f>H31+H19+H12</f>
        <v>0</v>
      </c>
    </row>
    <row r="34" spans="2:8" ht="12.4" customHeight="1">
      <c r="C34" s="44"/>
      <c r="D34" s="87"/>
      <c r="E34" s="128"/>
      <c r="F34" s="128"/>
      <c r="G34" s="128"/>
      <c r="H34" s="128"/>
    </row>
    <row r="35" spans="2:8" ht="15.75">
      <c r="B35" s="13" t="s">
        <v>131</v>
      </c>
      <c r="C35" s="44"/>
      <c r="D35" s="87"/>
      <c r="E35" s="128"/>
      <c r="F35" s="206"/>
      <c r="G35" s="128"/>
      <c r="H35" s="239">
        <f>F33+H33</f>
        <v>0</v>
      </c>
    </row>
    <row r="36" spans="2:8" ht="12.4" customHeight="1">
      <c r="C36" s="44"/>
    </row>
    <row r="37" spans="2:8" ht="12.4" customHeight="1">
      <c r="C37" s="44"/>
      <c r="H37" s="2"/>
    </row>
    <row r="38" spans="2:8" ht="12.4" customHeight="1">
      <c r="C38" s="44"/>
    </row>
    <row r="39" spans="2:8" ht="12.4" customHeight="1">
      <c r="C39" s="44"/>
    </row>
    <row r="40" spans="2:8" ht="12.4" customHeight="1">
      <c r="C40" s="44"/>
    </row>
    <row r="41" spans="2:8" ht="12.4" customHeight="1">
      <c r="C41" s="44"/>
    </row>
    <row r="42" spans="2:8" ht="12.4" customHeight="1">
      <c r="C42" s="44"/>
    </row>
    <row r="43" spans="2:8" ht="12.4" customHeight="1">
      <c r="C43" s="44"/>
    </row>
    <row r="44" spans="2:8" ht="12.4" customHeight="1">
      <c r="C44" s="44"/>
    </row>
    <row r="45" spans="2:8" ht="12.4" customHeight="1">
      <c r="C45" s="44"/>
    </row>
    <row r="46" spans="2:8" ht="12.4" customHeight="1">
      <c r="C46" s="44"/>
    </row>
    <row r="47" spans="2:8" ht="12.4" customHeight="1">
      <c r="C47" s="44"/>
    </row>
    <row r="48" spans="2:8" ht="12.4" customHeight="1">
      <c r="C48" s="44"/>
    </row>
    <row r="49" spans="1:3" ht="12.4" customHeight="1">
      <c r="C49" s="44"/>
    </row>
    <row r="50" spans="1:3" ht="12.4" customHeight="1">
      <c r="A50" s="1" t="s">
        <v>217</v>
      </c>
      <c r="C50" s="44"/>
    </row>
    <row r="51" spans="1:3" ht="12.4" customHeight="1">
      <c r="C51" s="44"/>
    </row>
    <row r="52" spans="1:3" ht="12.4" customHeight="1">
      <c r="C52" s="44"/>
    </row>
    <row r="53" spans="1:3" ht="12.4" customHeight="1">
      <c r="C53" s="44"/>
    </row>
    <row r="54" spans="1:3" ht="12.4" customHeight="1">
      <c r="C54" s="44">
        <v>130</v>
      </c>
    </row>
    <row r="55" spans="1:3" ht="12.4" customHeight="1">
      <c r="C55" s="44">
        <v>130</v>
      </c>
    </row>
    <row r="56" spans="1:3" ht="12.4" customHeight="1">
      <c r="C56" s="44">
        <v>130</v>
      </c>
    </row>
    <row r="57" spans="1:3" ht="12.4" customHeight="1">
      <c r="C57" s="44">
        <v>130</v>
      </c>
    </row>
    <row r="58" spans="1:3" ht="12.4" customHeight="1">
      <c r="C58" s="44"/>
    </row>
    <row r="59" spans="1:3" ht="12.4" customHeight="1">
      <c r="C59" s="44"/>
    </row>
  </sheetData>
  <mergeCells count="2">
    <mergeCell ref="A21:B21"/>
    <mergeCell ref="A1:F1"/>
  </mergeCells>
  <phoneticPr fontId="9" type="noConversion"/>
  <printOptions horizontalCentered="1"/>
  <pageMargins left="0.27559055118110237" right="0.27559055118110237" top="0.51181102362204722" bottom="1.0236220472440944" header="0.31496062992125984" footer="0.78740157480314965"/>
  <pageSetup paperSize="9" scale="60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view="pageBreakPreview" zoomScaleNormal="100" zoomScaleSheetLayoutView="100" workbookViewId="0">
      <selection activeCell="E6" sqref="E6"/>
    </sheetView>
  </sheetViews>
  <sheetFormatPr defaultColWidth="8.85546875" defaultRowHeight="12.4" customHeight="1"/>
  <cols>
    <col min="1" max="1" width="10.42578125" style="1" customWidth="1"/>
    <col min="2" max="2" width="44.28515625" style="12" bestFit="1" customWidth="1"/>
    <col min="3" max="3" width="6.28515625" style="2" customWidth="1"/>
    <col min="4" max="4" width="7" style="2" customWidth="1"/>
    <col min="5" max="5" width="13.28515625" style="2" customWidth="1"/>
    <col min="6" max="6" width="13.42578125" style="78" bestFit="1" customWidth="1"/>
    <col min="7" max="7" width="13.28515625" style="1" customWidth="1"/>
    <col min="8" max="8" width="13.140625" style="1" customWidth="1"/>
    <col min="9" max="16384" width="8.85546875" style="1"/>
  </cols>
  <sheetData>
    <row r="1" spans="1:9" ht="18">
      <c r="A1" s="327" t="s">
        <v>176</v>
      </c>
      <c r="B1" s="327"/>
      <c r="C1" s="26"/>
      <c r="D1" s="26"/>
      <c r="E1" s="19"/>
      <c r="F1" s="75"/>
    </row>
    <row r="2" spans="1:9" ht="20.25" customHeight="1">
      <c r="C2" s="26"/>
      <c r="D2" s="26"/>
      <c r="E2" s="19"/>
      <c r="F2" s="75"/>
    </row>
    <row r="3" spans="1:9" ht="38.25">
      <c r="A3" s="106"/>
      <c r="B3" s="107" t="s">
        <v>5</v>
      </c>
      <c r="C3" s="107" t="s">
        <v>0</v>
      </c>
      <c r="D3" s="108" t="s">
        <v>1</v>
      </c>
      <c r="E3" s="108" t="s">
        <v>100</v>
      </c>
      <c r="F3" s="109" t="s">
        <v>101</v>
      </c>
      <c r="G3" s="108" t="s">
        <v>102</v>
      </c>
      <c r="H3" s="109" t="s">
        <v>103</v>
      </c>
    </row>
    <row r="4" spans="1:9" ht="12.4" customHeight="1">
      <c r="B4" s="17"/>
      <c r="C4" s="26"/>
      <c r="D4" s="26"/>
      <c r="E4" s="19"/>
      <c r="F4" s="75"/>
    </row>
    <row r="5" spans="1:9" ht="12.75">
      <c r="A5" s="5" t="s">
        <v>65</v>
      </c>
      <c r="B5" s="73"/>
      <c r="C5" s="3"/>
      <c r="D5" s="71"/>
      <c r="E5" s="73"/>
      <c r="F5" s="76"/>
    </row>
    <row r="6" spans="1:9" ht="22.5">
      <c r="A6" s="22"/>
      <c r="B6" s="98" t="s">
        <v>136</v>
      </c>
      <c r="C6" s="240">
        <v>2</v>
      </c>
      <c r="D6" s="66" t="s">
        <v>3</v>
      </c>
      <c r="E6" s="235"/>
      <c r="F6" s="235">
        <f>E6*C6</f>
        <v>0</v>
      </c>
      <c r="G6" s="237"/>
      <c r="H6" s="237">
        <f>G6*C6</f>
        <v>0</v>
      </c>
    </row>
    <row r="7" spans="1:9" s="13" customFormat="1" ht="15.6" customHeight="1">
      <c r="A7" s="9"/>
      <c r="B7" s="34"/>
      <c r="C7" s="298"/>
      <c r="D7" s="7"/>
      <c r="E7" s="133" t="s">
        <v>12</v>
      </c>
      <c r="F7" s="162">
        <f>F6</f>
        <v>0</v>
      </c>
      <c r="G7" s="131"/>
      <c r="H7" s="162">
        <f>H6</f>
        <v>0</v>
      </c>
    </row>
    <row r="8" spans="1:9" s="13" customFormat="1" ht="15.6" customHeight="1">
      <c r="A8" s="9"/>
      <c r="B8" s="34"/>
      <c r="C8" s="298"/>
      <c r="D8" s="7"/>
      <c r="E8" s="133"/>
      <c r="F8" s="161"/>
      <c r="G8" s="131"/>
      <c r="H8" s="131"/>
    </row>
    <row r="9" spans="1:9" ht="12.4" customHeight="1">
      <c r="A9" s="5" t="s">
        <v>6</v>
      </c>
      <c r="B9" s="10"/>
      <c r="C9" s="187"/>
      <c r="D9" s="7"/>
      <c r="E9" s="161"/>
      <c r="F9" s="161"/>
      <c r="G9" s="131"/>
      <c r="H9" s="131"/>
    </row>
    <row r="10" spans="1:9" ht="12.4" customHeight="1">
      <c r="A10" s="35"/>
      <c r="B10" s="104" t="s">
        <v>231</v>
      </c>
      <c r="C10" s="54">
        <v>5</v>
      </c>
      <c r="D10" s="63" t="s">
        <v>2</v>
      </c>
      <c r="E10" s="161"/>
      <c r="F10" s="161">
        <f>E10*C10</f>
        <v>0</v>
      </c>
      <c r="G10" s="131"/>
      <c r="H10" s="131">
        <f>G10*C10</f>
        <v>0</v>
      </c>
    </row>
    <row r="11" spans="1:9" s="123" customFormat="1" ht="12.4" customHeight="1">
      <c r="A11" s="201"/>
      <c r="B11" s="124" t="s">
        <v>232</v>
      </c>
      <c r="C11" s="203">
        <v>30</v>
      </c>
      <c r="D11" s="28" t="s">
        <v>2</v>
      </c>
      <c r="E11" s="161"/>
      <c r="F11" s="161">
        <f>E11*C11</f>
        <v>0</v>
      </c>
      <c r="G11" s="131"/>
      <c r="H11" s="131">
        <f>G11*C11</f>
        <v>0</v>
      </c>
    </row>
    <row r="12" spans="1:9" ht="12.4" customHeight="1">
      <c r="A12" s="10"/>
      <c r="B12" s="103" t="s">
        <v>66</v>
      </c>
      <c r="C12" s="44">
        <v>5</v>
      </c>
      <c r="D12" s="66" t="s">
        <v>2</v>
      </c>
      <c r="E12" s="161"/>
      <c r="F12" s="161">
        <f>E12*C12</f>
        <v>0</v>
      </c>
      <c r="G12" s="131"/>
      <c r="H12" s="131">
        <f>G12*C12</f>
        <v>0</v>
      </c>
    </row>
    <row r="13" spans="1:9" ht="12.4" customHeight="1">
      <c r="A13" s="46"/>
      <c r="B13" s="103" t="s">
        <v>67</v>
      </c>
      <c r="C13" s="44">
        <v>2</v>
      </c>
      <c r="D13" s="66" t="s">
        <v>3</v>
      </c>
      <c r="E13" s="156"/>
      <c r="F13" s="161">
        <f>E13*C13</f>
        <v>0</v>
      </c>
      <c r="G13" s="131"/>
      <c r="H13" s="131">
        <f>G13*C13</f>
        <v>0</v>
      </c>
    </row>
    <row r="14" spans="1:9" s="13" customFormat="1" ht="15.6" customHeight="1">
      <c r="A14" s="10"/>
      <c r="B14" s="12"/>
      <c r="C14" s="44"/>
      <c r="D14" s="66"/>
      <c r="E14" s="133" t="s">
        <v>12</v>
      </c>
      <c r="F14" s="241">
        <f>SUM(F10:F13)</f>
        <v>0</v>
      </c>
      <c r="G14" s="242"/>
      <c r="H14" s="242">
        <f>SUM(H10:H13)</f>
        <v>0</v>
      </c>
    </row>
    <row r="15" spans="1:9" s="13" customFormat="1" ht="15.6" customHeight="1">
      <c r="A15" s="10"/>
      <c r="B15" s="12"/>
      <c r="C15" s="44"/>
      <c r="D15" s="66"/>
      <c r="E15" s="133"/>
      <c r="F15" s="161"/>
      <c r="G15" s="131"/>
      <c r="H15" s="131"/>
    </row>
    <row r="16" spans="1:9" ht="12.4" customHeight="1">
      <c r="A16" s="5" t="s">
        <v>11</v>
      </c>
      <c r="B16" s="5"/>
      <c r="C16" s="44"/>
      <c r="E16" s="147"/>
      <c r="F16" s="161"/>
      <c r="G16" s="131"/>
      <c r="H16" s="131"/>
      <c r="I16" s="28"/>
    </row>
    <row r="17" spans="1:9" ht="12.4" customHeight="1">
      <c r="A17" s="174"/>
      <c r="B17" s="101" t="s">
        <v>120</v>
      </c>
      <c r="C17" s="44">
        <v>1</v>
      </c>
      <c r="D17" s="66" t="s">
        <v>4</v>
      </c>
      <c r="E17" s="147"/>
      <c r="F17" s="161">
        <f t="shared" ref="F17:F23" si="0">E17*C17</f>
        <v>0</v>
      </c>
      <c r="G17" s="131"/>
      <c r="H17" s="131">
        <f t="shared" ref="H17:H23" si="1">G17*C17</f>
        <v>0</v>
      </c>
      <c r="I17" s="28"/>
    </row>
    <row r="18" spans="1:9" ht="12.4" customHeight="1">
      <c r="A18" s="174"/>
      <c r="B18" s="101" t="s">
        <v>125</v>
      </c>
      <c r="C18" s="44">
        <v>1</v>
      </c>
      <c r="D18" s="66" t="s">
        <v>137</v>
      </c>
      <c r="E18" s="147"/>
      <c r="F18" s="161">
        <f t="shared" si="0"/>
        <v>0</v>
      </c>
      <c r="G18" s="131"/>
      <c r="H18" s="131">
        <f t="shared" si="1"/>
        <v>0</v>
      </c>
      <c r="I18" s="28"/>
    </row>
    <row r="19" spans="1:9" ht="12.4" customHeight="1">
      <c r="A19" s="174"/>
      <c r="B19" s="93" t="s">
        <v>121</v>
      </c>
      <c r="C19" s="44">
        <v>2</v>
      </c>
      <c r="D19" s="66" t="s">
        <v>137</v>
      </c>
      <c r="E19" s="147"/>
      <c r="F19" s="161">
        <f t="shared" si="0"/>
        <v>0</v>
      </c>
      <c r="G19" s="131"/>
      <c r="H19" s="131">
        <f t="shared" si="1"/>
        <v>0</v>
      </c>
      <c r="I19" s="28"/>
    </row>
    <row r="20" spans="1:9" ht="12.4" customHeight="1">
      <c r="A20" s="174"/>
      <c r="B20" s="93" t="s">
        <v>9</v>
      </c>
      <c r="C20" s="44">
        <v>1</v>
      </c>
      <c r="D20" s="66" t="s">
        <v>4</v>
      </c>
      <c r="E20" s="147"/>
      <c r="F20" s="161">
        <f t="shared" si="0"/>
        <v>0</v>
      </c>
      <c r="G20" s="131"/>
      <c r="H20" s="131">
        <f t="shared" si="1"/>
        <v>0</v>
      </c>
      <c r="I20" s="28"/>
    </row>
    <row r="21" spans="1:9" ht="12.4" customHeight="1">
      <c r="A21" s="10"/>
      <c r="B21" s="93" t="s">
        <v>119</v>
      </c>
      <c r="C21" s="44">
        <v>1</v>
      </c>
      <c r="D21" s="66" t="s">
        <v>4</v>
      </c>
      <c r="E21" s="161"/>
      <c r="F21" s="161">
        <f t="shared" si="0"/>
        <v>0</v>
      </c>
      <c r="G21" s="131"/>
      <c r="H21" s="131">
        <f t="shared" si="1"/>
        <v>0</v>
      </c>
      <c r="I21" s="7"/>
    </row>
    <row r="22" spans="1:9" ht="12.4" customHeight="1">
      <c r="A22" s="10"/>
      <c r="B22" s="93" t="s">
        <v>155</v>
      </c>
      <c r="C22" s="44">
        <v>1</v>
      </c>
      <c r="D22" s="66" t="s">
        <v>3</v>
      </c>
      <c r="E22" s="161"/>
      <c r="F22" s="161">
        <f t="shared" si="0"/>
        <v>0</v>
      </c>
      <c r="G22" s="131"/>
      <c r="H22" s="131">
        <f t="shared" si="1"/>
        <v>0</v>
      </c>
      <c r="I22" s="8"/>
    </row>
    <row r="23" spans="1:9" ht="12.4" customHeight="1">
      <c r="A23" s="10"/>
      <c r="B23" s="93" t="s">
        <v>123</v>
      </c>
      <c r="C23" s="44">
        <v>1</v>
      </c>
      <c r="D23" s="66" t="s">
        <v>4</v>
      </c>
      <c r="E23" s="161"/>
      <c r="F23" s="161">
        <f t="shared" si="0"/>
        <v>0</v>
      </c>
      <c r="G23" s="131"/>
      <c r="H23" s="131">
        <f t="shared" si="1"/>
        <v>0</v>
      </c>
      <c r="I23" s="8"/>
    </row>
    <row r="24" spans="1:9" ht="12.75">
      <c r="A24" s="10"/>
      <c r="B24" s="100"/>
      <c r="C24" s="187"/>
      <c r="D24" s="8"/>
      <c r="E24" s="133" t="s">
        <v>12</v>
      </c>
      <c r="F24" s="162">
        <f>SUM(F17:F23)</f>
        <v>0</v>
      </c>
      <c r="G24" s="131"/>
      <c r="H24" s="247">
        <f>SUM(H17:H23)</f>
        <v>0</v>
      </c>
    </row>
    <row r="25" spans="1:9" s="13" customFormat="1" ht="12.75">
      <c r="A25" s="10"/>
      <c r="B25" s="10"/>
      <c r="C25" s="187"/>
      <c r="D25" s="8"/>
      <c r="E25" s="161"/>
      <c r="F25" s="161"/>
      <c r="G25" s="138"/>
      <c r="H25" s="160"/>
    </row>
    <row r="26" spans="1:9" ht="15">
      <c r="B26" s="1" t="s">
        <v>130</v>
      </c>
      <c r="C26" s="29"/>
      <c r="D26" s="88"/>
      <c r="E26" s="140"/>
      <c r="F26" s="248">
        <f>F24+F14+F7</f>
        <v>0</v>
      </c>
      <c r="G26" s="218"/>
      <c r="H26" s="248">
        <f>H24+H14+H7</f>
        <v>0</v>
      </c>
    </row>
    <row r="27" spans="1:9" ht="15">
      <c r="B27" s="1"/>
      <c r="C27" s="29"/>
      <c r="D27" s="88"/>
      <c r="E27" s="140"/>
      <c r="F27" s="248"/>
      <c r="G27" s="218"/>
      <c r="H27" s="248"/>
    </row>
    <row r="28" spans="1:9" ht="15.75">
      <c r="B28" s="13" t="s">
        <v>131</v>
      </c>
      <c r="C28" s="44"/>
      <c r="D28" s="87"/>
      <c r="E28" s="128"/>
      <c r="F28" s="161"/>
      <c r="G28" s="128"/>
      <c r="H28" s="249">
        <f>F26+H26</f>
        <v>0</v>
      </c>
    </row>
    <row r="29" spans="1:9" ht="12.4" customHeight="1">
      <c r="C29" s="44"/>
    </row>
    <row r="30" spans="1:9" ht="12.4" customHeight="1">
      <c r="C30" s="44"/>
    </row>
    <row r="31" spans="1:9" ht="12.4" customHeight="1">
      <c r="C31" s="44"/>
    </row>
    <row r="32" spans="1:9" ht="12.4" customHeight="1">
      <c r="C32" s="44"/>
    </row>
    <row r="33" spans="3:8" ht="12.4" customHeight="1">
      <c r="C33" s="44"/>
      <c r="H33" s="316"/>
    </row>
    <row r="34" spans="3:8" ht="12.4" customHeight="1">
      <c r="C34" s="44"/>
    </row>
    <row r="35" spans="3:8" ht="12.4" customHeight="1">
      <c r="C35" s="44"/>
    </row>
    <row r="36" spans="3:8" ht="12.4" customHeight="1">
      <c r="C36" s="44"/>
    </row>
    <row r="37" spans="3:8" ht="12.4" customHeight="1">
      <c r="C37" s="44"/>
    </row>
    <row r="38" spans="3:8" ht="12.4" customHeight="1">
      <c r="C38" s="44"/>
    </row>
    <row r="39" spans="3:8" ht="12.4" customHeight="1">
      <c r="C39" s="44"/>
    </row>
    <row r="40" spans="3:8" ht="12.4" customHeight="1">
      <c r="C40" s="44"/>
    </row>
    <row r="41" spans="3:8" ht="12.4" customHeight="1">
      <c r="C41" s="44"/>
    </row>
    <row r="42" spans="3:8" ht="12.4" customHeight="1">
      <c r="C42" s="44"/>
    </row>
    <row r="43" spans="3:8" ht="12.4" customHeight="1">
      <c r="C43" s="44"/>
    </row>
    <row r="44" spans="3:8" ht="12.4" customHeight="1">
      <c r="C44" s="44"/>
    </row>
    <row r="45" spans="3:8" ht="12.4" customHeight="1">
      <c r="C45" s="44"/>
    </row>
    <row r="46" spans="3:8" ht="12.4" customHeight="1">
      <c r="C46" s="44"/>
    </row>
    <row r="47" spans="3:8" ht="12.4" customHeight="1">
      <c r="C47" s="44"/>
    </row>
    <row r="48" spans="3:8" ht="12.4" customHeight="1">
      <c r="C48" s="44"/>
    </row>
    <row r="49" spans="1:3" ht="12.4" customHeight="1">
      <c r="C49" s="44"/>
    </row>
    <row r="50" spans="1:3" ht="12.4" customHeight="1">
      <c r="A50" s="1" t="s">
        <v>217</v>
      </c>
      <c r="C50" s="44"/>
    </row>
    <row r="51" spans="1:3" ht="12.4" customHeight="1">
      <c r="C51" s="44"/>
    </row>
    <row r="52" spans="1:3" ht="12.4" customHeight="1">
      <c r="C52" s="44"/>
    </row>
    <row r="53" spans="1:3" ht="12.4" customHeight="1">
      <c r="C53" s="44"/>
    </row>
    <row r="54" spans="1:3" ht="12.4" customHeight="1">
      <c r="C54" s="44">
        <v>130</v>
      </c>
    </row>
    <row r="55" spans="1:3" ht="12.4" customHeight="1">
      <c r="C55" s="44">
        <v>130</v>
      </c>
    </row>
    <row r="56" spans="1:3" ht="12.4" customHeight="1">
      <c r="C56" s="44">
        <v>130</v>
      </c>
    </row>
    <row r="57" spans="1:3" ht="12.4" customHeight="1">
      <c r="C57" s="44">
        <v>130</v>
      </c>
    </row>
    <row r="58" spans="1:3" ht="12.4" customHeight="1">
      <c r="C58" s="44"/>
    </row>
    <row r="59" spans="1:3" ht="12.4" customHeight="1">
      <c r="C59" s="44"/>
    </row>
  </sheetData>
  <mergeCells count="1">
    <mergeCell ref="A1:B1"/>
  </mergeCells>
  <phoneticPr fontId="9" type="noConversion"/>
  <printOptions horizontalCentered="1"/>
  <pageMargins left="0.27559055118110237" right="0.27559055118110237" top="0.51181102362204722" bottom="1.0236220472440944" header="0.31496062992125984" footer="0.78740157480314965"/>
  <pageSetup paperSize="9" scale="60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view="pageBreakPreview" topLeftCell="A4" zoomScaleNormal="100" zoomScaleSheetLayoutView="100" workbookViewId="0">
      <selection activeCell="E6" sqref="E6"/>
    </sheetView>
  </sheetViews>
  <sheetFormatPr defaultRowHeight="12.75"/>
  <cols>
    <col min="1" max="1" width="10.42578125" customWidth="1"/>
    <col min="2" max="2" width="55" bestFit="1" customWidth="1"/>
    <col min="3" max="3" width="6.28515625" customWidth="1"/>
    <col min="4" max="4" width="7" customWidth="1"/>
    <col min="5" max="5" width="14.85546875" customWidth="1"/>
    <col min="6" max="6" width="14.5703125" customWidth="1"/>
    <col min="7" max="7" width="12.7109375" bestFit="1" customWidth="1"/>
    <col min="8" max="8" width="16.5703125" bestFit="1" customWidth="1"/>
  </cols>
  <sheetData>
    <row r="1" spans="1:8" s="1" customFormat="1" ht="18">
      <c r="A1" s="327" t="s">
        <v>77</v>
      </c>
      <c r="B1" s="327"/>
      <c r="C1" s="26"/>
      <c r="D1" s="26"/>
      <c r="E1" s="19"/>
      <c r="F1" s="75"/>
    </row>
    <row r="2" spans="1:8" s="1" customFormat="1" ht="15.6" customHeight="1">
      <c r="B2" s="12"/>
      <c r="C2" s="26"/>
      <c r="D2" s="26"/>
      <c r="E2" s="19"/>
      <c r="F2" s="75"/>
    </row>
    <row r="3" spans="1:8" s="1" customFormat="1" ht="25.5">
      <c r="A3" s="106"/>
      <c r="B3" s="107" t="s">
        <v>5</v>
      </c>
      <c r="C3" s="107" t="s">
        <v>0</v>
      </c>
      <c r="D3" s="108" t="s">
        <v>1</v>
      </c>
      <c r="E3" s="108" t="s">
        <v>100</v>
      </c>
      <c r="F3" s="109" t="s">
        <v>101</v>
      </c>
      <c r="G3" s="108" t="s">
        <v>102</v>
      </c>
      <c r="H3" s="109" t="s">
        <v>103</v>
      </c>
    </row>
    <row r="4" spans="1:8" s="1" customFormat="1" ht="12.4" customHeight="1">
      <c r="B4" s="17"/>
      <c r="C4" s="26"/>
      <c r="D4" s="26"/>
      <c r="E4" s="19"/>
      <c r="F4" s="115"/>
    </row>
    <row r="5" spans="1:8" s="1" customFormat="1" ht="12.4" customHeight="1">
      <c r="A5" s="13" t="s">
        <v>89</v>
      </c>
      <c r="B5" s="17"/>
      <c r="C5" s="26"/>
      <c r="D5" s="26"/>
      <c r="E5" s="19"/>
      <c r="F5" s="115"/>
    </row>
    <row r="6" spans="1:8" s="1" customFormat="1">
      <c r="A6" s="22"/>
      <c r="B6" s="118" t="s">
        <v>78</v>
      </c>
      <c r="C6" s="185">
        <v>1</v>
      </c>
      <c r="D6" s="71" t="s">
        <v>3</v>
      </c>
      <c r="E6" s="182"/>
      <c r="F6" s="182">
        <f>E6*C6</f>
        <v>0</v>
      </c>
      <c r="G6" s="179"/>
      <c r="H6" s="179">
        <f>G6*C6</f>
        <v>0</v>
      </c>
    </row>
    <row r="7" spans="1:8">
      <c r="B7" s="118" t="s">
        <v>79</v>
      </c>
      <c r="C7" s="116">
        <v>1</v>
      </c>
      <c r="D7" s="71" t="s">
        <v>3</v>
      </c>
      <c r="E7" s="182"/>
      <c r="F7" s="182">
        <f t="shared" ref="F7:F24" si="0">E7*C7</f>
        <v>0</v>
      </c>
      <c r="G7" s="183"/>
      <c r="H7" s="179">
        <f t="shared" ref="H7:H26" si="1">G7*C7</f>
        <v>0</v>
      </c>
    </row>
    <row r="8" spans="1:8">
      <c r="B8" s="118" t="s">
        <v>86</v>
      </c>
      <c r="C8" s="116">
        <v>8</v>
      </c>
      <c r="D8" s="71" t="s">
        <v>3</v>
      </c>
      <c r="E8" s="182"/>
      <c r="F8" s="182">
        <f t="shared" si="0"/>
        <v>0</v>
      </c>
      <c r="G8" s="183"/>
      <c r="H8" s="179">
        <f t="shared" si="1"/>
        <v>0</v>
      </c>
    </row>
    <row r="9" spans="1:8">
      <c r="B9" s="118" t="s">
        <v>87</v>
      </c>
      <c r="C9" s="116">
        <v>1</v>
      </c>
      <c r="D9" s="71" t="s">
        <v>3</v>
      </c>
      <c r="E9" s="182"/>
      <c r="F9" s="182">
        <f t="shared" si="0"/>
        <v>0</v>
      </c>
      <c r="G9" s="183"/>
      <c r="H9" s="179">
        <f t="shared" si="1"/>
        <v>0</v>
      </c>
    </row>
    <row r="10" spans="1:8">
      <c r="B10" s="118" t="s">
        <v>80</v>
      </c>
      <c r="C10" s="116">
        <v>9</v>
      </c>
      <c r="D10" s="71" t="s">
        <v>3</v>
      </c>
      <c r="E10" s="182"/>
      <c r="F10" s="182">
        <f t="shared" si="0"/>
        <v>0</v>
      </c>
      <c r="G10" s="183"/>
      <c r="H10" s="179">
        <f t="shared" si="1"/>
        <v>0</v>
      </c>
    </row>
    <row r="11" spans="1:8">
      <c r="B11" s="118" t="s">
        <v>81</v>
      </c>
      <c r="C11" s="116">
        <v>1</v>
      </c>
      <c r="D11" s="71" t="s">
        <v>3</v>
      </c>
      <c r="E11" s="182"/>
      <c r="F11" s="182">
        <f t="shared" si="0"/>
        <v>0</v>
      </c>
      <c r="G11" s="183"/>
      <c r="H11" s="179">
        <f t="shared" si="1"/>
        <v>0</v>
      </c>
    </row>
    <row r="12" spans="1:8">
      <c r="B12" s="118" t="s">
        <v>91</v>
      </c>
      <c r="C12" s="116">
        <v>1</v>
      </c>
      <c r="D12" s="71" t="s">
        <v>3</v>
      </c>
      <c r="E12" s="182"/>
      <c r="F12" s="182">
        <f t="shared" si="0"/>
        <v>0</v>
      </c>
      <c r="G12" s="183"/>
      <c r="H12" s="179">
        <f t="shared" si="1"/>
        <v>0</v>
      </c>
    </row>
    <row r="13" spans="1:8">
      <c r="B13" s="118" t="s">
        <v>92</v>
      </c>
      <c r="C13" s="116">
        <v>1</v>
      </c>
      <c r="D13" s="71" t="s">
        <v>3</v>
      </c>
      <c r="E13" s="182"/>
      <c r="F13" s="182">
        <f t="shared" si="0"/>
        <v>0</v>
      </c>
      <c r="G13" s="183"/>
      <c r="H13" s="179">
        <f t="shared" si="1"/>
        <v>0</v>
      </c>
    </row>
    <row r="14" spans="1:8">
      <c r="B14" s="118" t="s">
        <v>93</v>
      </c>
      <c r="C14" s="116">
        <v>1</v>
      </c>
      <c r="D14" s="71" t="s">
        <v>3</v>
      </c>
      <c r="E14" s="182"/>
      <c r="F14" s="182">
        <f t="shared" si="0"/>
        <v>0</v>
      </c>
      <c r="G14" s="183"/>
      <c r="H14" s="179">
        <f t="shared" si="1"/>
        <v>0</v>
      </c>
    </row>
    <row r="15" spans="1:8">
      <c r="B15" s="118" t="s">
        <v>94</v>
      </c>
      <c r="C15" s="116">
        <v>1</v>
      </c>
      <c r="D15" s="71" t="s">
        <v>3</v>
      </c>
      <c r="E15" s="182"/>
      <c r="F15" s="182">
        <f t="shared" si="0"/>
        <v>0</v>
      </c>
      <c r="G15" s="183"/>
      <c r="H15" s="179">
        <f t="shared" si="1"/>
        <v>0</v>
      </c>
    </row>
    <row r="16" spans="1:8">
      <c r="B16" s="118"/>
      <c r="C16" s="116"/>
      <c r="D16" s="71"/>
      <c r="E16" s="184" t="s">
        <v>12</v>
      </c>
      <c r="F16" s="214">
        <f>SUM(F6:F15)</f>
        <v>0</v>
      </c>
      <c r="G16" s="179"/>
      <c r="H16" s="215">
        <f>SUM(H6:H15)</f>
        <v>0</v>
      </c>
    </row>
    <row r="17" spans="1:8">
      <c r="B17" s="118"/>
      <c r="C17" s="116"/>
      <c r="D17" s="71"/>
      <c r="E17" s="184"/>
      <c r="F17" s="182"/>
      <c r="G17" s="179"/>
      <c r="H17" s="179"/>
    </row>
    <row r="18" spans="1:8">
      <c r="A18" s="114" t="s">
        <v>90</v>
      </c>
      <c r="B18" s="118"/>
      <c r="C18" s="116"/>
      <c r="E18" s="182"/>
      <c r="F18" s="182"/>
      <c r="G18" s="183"/>
      <c r="H18" s="179"/>
    </row>
    <row r="19" spans="1:8">
      <c r="B19" s="118" t="s">
        <v>82</v>
      </c>
      <c r="C19" s="116">
        <v>1</v>
      </c>
      <c r="D19" t="s">
        <v>3</v>
      </c>
      <c r="E19" s="182"/>
      <c r="F19" s="182">
        <f t="shared" si="0"/>
        <v>0</v>
      </c>
      <c r="G19" s="183"/>
      <c r="H19" s="179">
        <f t="shared" si="1"/>
        <v>0</v>
      </c>
    </row>
    <row r="20" spans="1:8">
      <c r="B20" s="118" t="s">
        <v>83</v>
      </c>
      <c r="C20" s="116">
        <v>1</v>
      </c>
      <c r="D20" t="s">
        <v>3</v>
      </c>
      <c r="E20" s="182"/>
      <c r="F20" s="182">
        <f t="shared" si="0"/>
        <v>0</v>
      </c>
      <c r="G20" s="183"/>
      <c r="H20" s="179">
        <f t="shared" si="1"/>
        <v>0</v>
      </c>
    </row>
    <row r="21" spans="1:8">
      <c r="B21" s="118" t="s">
        <v>96</v>
      </c>
      <c r="C21" s="116">
        <v>8</v>
      </c>
      <c r="D21" t="s">
        <v>3</v>
      </c>
      <c r="E21" s="182"/>
      <c r="F21" s="182">
        <f t="shared" si="0"/>
        <v>0</v>
      </c>
      <c r="G21" s="183"/>
      <c r="H21" s="179">
        <f t="shared" si="1"/>
        <v>0</v>
      </c>
    </row>
    <row r="22" spans="1:8">
      <c r="B22" s="118" t="s">
        <v>87</v>
      </c>
      <c r="C22" s="116">
        <v>1</v>
      </c>
      <c r="D22" t="s">
        <v>3</v>
      </c>
      <c r="E22" s="182"/>
      <c r="F22" s="182">
        <f t="shared" si="0"/>
        <v>0</v>
      </c>
      <c r="G22" s="183"/>
      <c r="H22" s="179">
        <f t="shared" si="1"/>
        <v>0</v>
      </c>
    </row>
    <row r="23" spans="1:8">
      <c r="B23" s="118" t="s">
        <v>84</v>
      </c>
      <c r="C23" s="116">
        <v>1</v>
      </c>
      <c r="D23" t="s">
        <v>3</v>
      </c>
      <c r="E23" s="182"/>
      <c r="F23" s="182">
        <f t="shared" si="0"/>
        <v>0</v>
      </c>
      <c r="G23" s="183"/>
      <c r="H23" s="179">
        <f t="shared" si="1"/>
        <v>0</v>
      </c>
    </row>
    <row r="24" spans="1:8">
      <c r="B24" s="118" t="s">
        <v>88</v>
      </c>
      <c r="C24" s="116">
        <v>8</v>
      </c>
      <c r="D24" t="s">
        <v>3</v>
      </c>
      <c r="E24" s="182"/>
      <c r="F24" s="182">
        <f t="shared" si="0"/>
        <v>0</v>
      </c>
      <c r="G24" s="183"/>
      <c r="H24" s="179">
        <f t="shared" si="1"/>
        <v>0</v>
      </c>
    </row>
    <row r="25" spans="1:8">
      <c r="B25" s="118" t="s">
        <v>85</v>
      </c>
      <c r="C25" s="116">
        <v>9</v>
      </c>
      <c r="D25" t="s">
        <v>3</v>
      </c>
      <c r="E25" s="182"/>
      <c r="F25" s="182">
        <f t="shared" ref="F25:F33" si="2">C25*E25</f>
        <v>0</v>
      </c>
      <c r="G25" s="183"/>
      <c r="H25" s="179">
        <f t="shared" si="1"/>
        <v>0</v>
      </c>
    </row>
    <row r="26" spans="1:8">
      <c r="B26" s="118" t="s">
        <v>36</v>
      </c>
      <c r="C26" s="116">
        <v>1</v>
      </c>
      <c r="D26" t="s">
        <v>3</v>
      </c>
      <c r="E26" s="182"/>
      <c r="F26" s="182">
        <f t="shared" si="2"/>
        <v>0</v>
      </c>
      <c r="G26" s="183"/>
      <c r="H26" s="179">
        <f t="shared" si="1"/>
        <v>0</v>
      </c>
    </row>
    <row r="27" spans="1:8">
      <c r="B27" s="118" t="s">
        <v>236</v>
      </c>
      <c r="C27" s="116">
        <v>1</v>
      </c>
      <c r="D27" t="s">
        <v>3</v>
      </c>
      <c r="E27" s="182"/>
      <c r="F27" s="182">
        <v>0</v>
      </c>
      <c r="G27" s="183"/>
      <c r="H27" s="179">
        <v>0</v>
      </c>
    </row>
    <row r="28" spans="1:8">
      <c r="C28" s="116"/>
      <c r="E28" s="184" t="s">
        <v>12</v>
      </c>
      <c r="F28" s="214">
        <f>SUM(F19:F26)</f>
        <v>0</v>
      </c>
      <c r="G28" s="179"/>
      <c r="H28" s="215">
        <f>SUM(H19:H26)</f>
        <v>0</v>
      </c>
    </row>
    <row r="29" spans="1:8" s="244" customFormat="1">
      <c r="A29" s="243" t="s">
        <v>95</v>
      </c>
      <c r="C29" s="245"/>
      <c r="E29" s="212"/>
      <c r="F29" s="211"/>
      <c r="G29" s="212"/>
      <c r="H29" s="179"/>
    </row>
    <row r="30" spans="1:8">
      <c r="C30" s="116"/>
      <c r="E30" s="183"/>
      <c r="F30" s="182"/>
      <c r="G30" s="183"/>
      <c r="H30" s="179"/>
    </row>
    <row r="31" spans="1:8">
      <c r="A31" s="114" t="s">
        <v>6</v>
      </c>
      <c r="B31" s="114"/>
      <c r="C31" s="116"/>
      <c r="E31" s="183"/>
      <c r="F31" s="182"/>
      <c r="G31" s="183"/>
      <c r="H31" s="179"/>
    </row>
    <row r="32" spans="1:8" ht="13.5" customHeight="1">
      <c r="B32" s="97" t="s">
        <v>118</v>
      </c>
      <c r="C32" s="68">
        <v>700</v>
      </c>
      <c r="D32" s="63" t="s">
        <v>2</v>
      </c>
      <c r="E32" s="154"/>
      <c r="F32" s="131">
        <f t="shared" si="2"/>
        <v>0</v>
      </c>
      <c r="G32" s="154"/>
      <c r="H32" s="131">
        <f>G32*C32</f>
        <v>0</v>
      </c>
    </row>
    <row r="33" spans="1:9">
      <c r="B33" s="95" t="s">
        <v>64</v>
      </c>
      <c r="C33" s="186">
        <v>200</v>
      </c>
      <c r="D33" s="64" t="s">
        <v>2</v>
      </c>
      <c r="E33" s="196"/>
      <c r="F33" s="131">
        <f t="shared" si="2"/>
        <v>0</v>
      </c>
      <c r="G33" s="196"/>
      <c r="H33" s="130">
        <f>G33*C33</f>
        <v>0</v>
      </c>
    </row>
    <row r="34" spans="1:9">
      <c r="B34" s="118"/>
      <c r="C34" s="116"/>
      <c r="E34" s="184" t="s">
        <v>12</v>
      </c>
      <c r="F34" s="246">
        <f>SUM(F32:F33)</f>
        <v>0</v>
      </c>
      <c r="G34" s="179"/>
      <c r="H34" s="233">
        <f>SUM(H32:H33)</f>
        <v>0</v>
      </c>
    </row>
    <row r="35" spans="1:9" s="1" customFormat="1" ht="12.4" customHeight="1">
      <c r="A35" s="114" t="s">
        <v>11</v>
      </c>
      <c r="B35" s="114"/>
      <c r="C35" s="188"/>
      <c r="D35" s="28"/>
      <c r="E35" s="181"/>
      <c r="F35" s="181"/>
      <c r="G35" s="179"/>
      <c r="H35" s="179"/>
      <c r="I35" s="28"/>
    </row>
    <row r="36" spans="1:9" s="1" customFormat="1" ht="12.4" customHeight="1">
      <c r="A36" s="174"/>
      <c r="B36" s="101" t="s">
        <v>120</v>
      </c>
      <c r="C36" s="44">
        <v>1</v>
      </c>
      <c r="D36" s="66" t="s">
        <v>4</v>
      </c>
      <c r="E36" s="181"/>
      <c r="F36" s="182">
        <f t="shared" ref="F36:F43" si="3">E36*C36</f>
        <v>0</v>
      </c>
      <c r="G36" s="179"/>
      <c r="H36" s="182">
        <f>G36*C36</f>
        <v>0</v>
      </c>
      <c r="I36" s="28"/>
    </row>
    <row r="37" spans="1:9" s="1" customFormat="1" ht="12.4" customHeight="1">
      <c r="A37" s="174"/>
      <c r="B37" s="101" t="s">
        <v>125</v>
      </c>
      <c r="C37" s="44">
        <v>1</v>
      </c>
      <c r="D37" s="66" t="s">
        <v>4</v>
      </c>
      <c r="E37" s="181"/>
      <c r="F37" s="182">
        <f t="shared" si="3"/>
        <v>0</v>
      </c>
      <c r="G37" s="179"/>
      <c r="H37" s="182">
        <f t="shared" ref="H37:H42" si="4">G37*C37</f>
        <v>0</v>
      </c>
      <c r="I37" s="28"/>
    </row>
    <row r="38" spans="1:9" s="1" customFormat="1" ht="12.4" customHeight="1">
      <c r="A38" s="174"/>
      <c r="B38" s="93" t="s">
        <v>121</v>
      </c>
      <c r="C38" s="44">
        <v>1</v>
      </c>
      <c r="D38" s="66" t="s">
        <v>4</v>
      </c>
      <c r="E38" s="181"/>
      <c r="F38" s="182">
        <f t="shared" si="3"/>
        <v>0</v>
      </c>
      <c r="G38" s="179"/>
      <c r="H38" s="182">
        <f t="shared" si="4"/>
        <v>0</v>
      </c>
      <c r="I38" s="28"/>
    </row>
    <row r="39" spans="1:9" s="1" customFormat="1" ht="12.4" customHeight="1">
      <c r="A39" s="174"/>
      <c r="B39" s="93" t="s">
        <v>9</v>
      </c>
      <c r="C39" s="44">
        <v>1</v>
      </c>
      <c r="D39" s="66" t="s">
        <v>4</v>
      </c>
      <c r="E39" s="181"/>
      <c r="F39" s="182">
        <f t="shared" si="3"/>
        <v>0</v>
      </c>
      <c r="G39" s="179"/>
      <c r="H39" s="182">
        <f t="shared" si="4"/>
        <v>0</v>
      </c>
      <c r="I39" s="28"/>
    </row>
    <row r="40" spans="1:9" s="1" customFormat="1" ht="12.4" customHeight="1">
      <c r="A40" s="174"/>
      <c r="B40" s="93" t="s">
        <v>122</v>
      </c>
      <c r="C40" s="44">
        <v>1</v>
      </c>
      <c r="D40" s="66" t="s">
        <v>4</v>
      </c>
      <c r="E40" s="181"/>
      <c r="F40" s="182">
        <f t="shared" si="3"/>
        <v>0</v>
      </c>
      <c r="G40" s="179"/>
      <c r="H40" s="182">
        <f t="shared" si="4"/>
        <v>0</v>
      </c>
      <c r="I40" s="28"/>
    </row>
    <row r="41" spans="1:9" s="1" customFormat="1" ht="12.4" customHeight="1">
      <c r="A41" s="10"/>
      <c r="B41" s="93" t="s">
        <v>119</v>
      </c>
      <c r="C41" s="44">
        <v>1</v>
      </c>
      <c r="D41" s="66" t="s">
        <v>4</v>
      </c>
      <c r="E41" s="182"/>
      <c r="F41" s="182">
        <f t="shared" si="3"/>
        <v>0</v>
      </c>
      <c r="G41" s="179"/>
      <c r="H41" s="182">
        <f t="shared" si="4"/>
        <v>0</v>
      </c>
      <c r="I41" s="7"/>
    </row>
    <row r="42" spans="1:9" s="1" customFormat="1" ht="12.4" customHeight="1">
      <c r="A42" s="10"/>
      <c r="B42" s="93" t="s">
        <v>155</v>
      </c>
      <c r="C42" s="44">
        <v>1</v>
      </c>
      <c r="D42" s="66" t="s">
        <v>4</v>
      </c>
      <c r="E42" s="182"/>
      <c r="F42" s="182">
        <f t="shared" si="3"/>
        <v>0</v>
      </c>
      <c r="G42" s="179"/>
      <c r="H42" s="182">
        <f t="shared" si="4"/>
        <v>0</v>
      </c>
      <c r="I42" s="8"/>
    </row>
    <row r="43" spans="1:9" s="1" customFormat="1" ht="12.4" customHeight="1">
      <c r="A43" s="10"/>
      <c r="B43" s="93" t="s">
        <v>126</v>
      </c>
      <c r="C43" s="44">
        <v>1</v>
      </c>
      <c r="D43" s="66" t="s">
        <v>4</v>
      </c>
      <c r="E43" s="182"/>
      <c r="F43" s="182">
        <f t="shared" si="3"/>
        <v>0</v>
      </c>
      <c r="G43" s="179"/>
      <c r="H43" s="182">
        <f>G43*C43</f>
        <v>0</v>
      </c>
      <c r="I43" s="8"/>
    </row>
    <row r="44" spans="1:9" s="1" customFormat="1" ht="12.4" customHeight="1">
      <c r="A44" s="10"/>
      <c r="B44" s="100"/>
      <c r="C44" s="187"/>
      <c r="D44" s="8"/>
      <c r="E44" s="184" t="s">
        <v>12</v>
      </c>
      <c r="F44" s="214">
        <f>SUM(F36:F43)</f>
        <v>0</v>
      </c>
      <c r="G44" s="179"/>
      <c r="H44" s="215">
        <f>SUM(H36:H43)</f>
        <v>0</v>
      </c>
    </row>
    <row r="45" spans="1:9" s="1" customFormat="1" ht="12.4" customHeight="1">
      <c r="A45" s="10"/>
      <c r="B45" s="100"/>
      <c r="C45" s="187"/>
      <c r="D45" s="8"/>
      <c r="E45" s="184"/>
      <c r="F45" s="214"/>
      <c r="G45" s="179"/>
      <c r="H45" s="215"/>
    </row>
    <row r="46" spans="1:9" s="1" customFormat="1" ht="15">
      <c r="A46" s="10"/>
      <c r="B46" s="1" t="s">
        <v>130</v>
      </c>
      <c r="C46" s="29"/>
      <c r="D46" s="88"/>
      <c r="E46" s="134"/>
      <c r="F46" s="248">
        <f>F34</f>
        <v>0</v>
      </c>
      <c r="G46" s="134"/>
      <c r="H46" s="248">
        <f>H34</f>
        <v>0</v>
      </c>
    </row>
    <row r="47" spans="1:9" s="1" customFormat="1" ht="12.4" customHeight="1">
      <c r="A47" s="10"/>
      <c r="C47" s="29"/>
      <c r="D47" s="88"/>
      <c r="E47" s="134"/>
      <c r="F47" s="84"/>
      <c r="G47" s="134"/>
    </row>
    <row r="48" spans="1:9" ht="15.75">
      <c r="B48" s="13" t="s">
        <v>131</v>
      </c>
      <c r="C48" s="44"/>
      <c r="D48" s="87"/>
      <c r="E48" s="128"/>
      <c r="F48" s="84"/>
      <c r="G48" s="128"/>
      <c r="H48" s="249">
        <f>F46+H46</f>
        <v>0</v>
      </c>
    </row>
    <row r="49" spans="1:8">
      <c r="A49" s="114" t="s">
        <v>97</v>
      </c>
      <c r="C49" s="116"/>
    </row>
    <row r="50" spans="1:8">
      <c r="A50" t="s">
        <v>217</v>
      </c>
      <c r="C50" s="116"/>
      <c r="F50" s="182"/>
      <c r="H50" s="179"/>
    </row>
    <row r="51" spans="1:8">
      <c r="C51" s="116"/>
    </row>
    <row r="52" spans="1:8">
      <c r="C52" s="116"/>
    </row>
    <row r="53" spans="1:8">
      <c r="C53" s="116"/>
    </row>
    <row r="54" spans="1:8">
      <c r="C54" s="116"/>
    </row>
    <row r="55" spans="1:8">
      <c r="C55" s="116"/>
    </row>
    <row r="56" spans="1:8">
      <c r="C56" s="116"/>
    </row>
    <row r="57" spans="1:8">
      <c r="C57" s="116"/>
    </row>
    <row r="58" spans="1:8">
      <c r="C58" s="116"/>
    </row>
    <row r="59" spans="1:8">
      <c r="C59" s="116"/>
    </row>
  </sheetData>
  <mergeCells count="1">
    <mergeCell ref="A1:B1"/>
  </mergeCells>
  <phoneticPr fontId="9" type="noConversion"/>
  <printOptions horizontalCentered="1"/>
  <pageMargins left="0.27559055118110237" right="0.27559055118110237" top="0.51181102362204722" bottom="1.0236220472440944" header="0.31496062992125984" footer="0.7874015748031496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Rekapitulace</vt:lpstr>
      <vt:lpstr>EZS</vt:lpstr>
      <vt:lpstr>ID</vt:lpstr>
      <vt:lpstr>ID-Aut. závora</vt:lpstr>
      <vt:lpstr>SKS</vt:lpstr>
      <vt:lpstr>PERIMETRIE_IP CCTV</vt:lpstr>
      <vt:lpstr>JČ</vt:lpstr>
      <vt:lpstr>Vyvolávací systém</vt:lpstr>
      <vt:lpstr>MKS</vt:lpstr>
      <vt:lpstr>EZS!Oblast_tisku</vt:lpstr>
      <vt:lpstr>ID!Oblast_tisku</vt:lpstr>
      <vt:lpstr>'ID-Aut. závora'!Oblast_tisku</vt:lpstr>
      <vt:lpstr>JČ!Oblast_tisku</vt:lpstr>
      <vt:lpstr>MKS!Oblast_tisku</vt:lpstr>
      <vt:lpstr>'PERIMETRIE_IP CCTV'!Oblast_tisku</vt:lpstr>
      <vt:lpstr>Rekapitulace!Oblast_tisku</vt:lpstr>
      <vt:lpstr>SKS!Oblast_tisku</vt:lpstr>
      <vt:lpstr>'Vyvolávací systém'!Oblast_tisku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Schneider</dc:creator>
  <cp:lastModifiedBy>Tomáš Kunst</cp:lastModifiedBy>
  <cp:lastPrinted>2017-03-08T07:21:46Z</cp:lastPrinted>
  <dcterms:created xsi:type="dcterms:W3CDTF">2009-06-23T15:38:17Z</dcterms:created>
  <dcterms:modified xsi:type="dcterms:W3CDTF">2017-04-06T05:38:33Z</dcterms:modified>
</cp:coreProperties>
</file>